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Budova T7 - trafostanice" sheetId="2" r:id="rId2"/>
    <sheet name="B - Budova V4, V3 - objek..." sheetId="3" r:id="rId3"/>
    <sheet name="C - Budova M1, M2, L - Ch..." sheetId="4" r:id="rId4"/>
    <sheet name="D - Budova O - infekční p..." sheetId="5" r:id="rId5"/>
    <sheet name="2024-10-04-1 - FVE Nemocn..." sheetId="6" r:id="rId6"/>
    <sheet name="2024-10-04-2 - FVE Nemocn..." sheetId="7" r:id="rId7"/>
    <sheet name="2024-10-04-3 - FVE Nemocn..." sheetId="8" r:id="rId8"/>
    <sheet name="03 - Balkóny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'A - Budova T7 - trafostanice'!$C$90:$K$229</definedName>
    <definedName name="_xlnm.Print_Area" localSheetId="1">'A - Budova T7 - trafostanice'!$C$4:$J$39,'A - Budova T7 - trafostanice'!$C$45:$J$72,'A - Budova T7 - trafostanice'!$C$78:$K$229</definedName>
    <definedName name="_xlnm.Print_Titles" localSheetId="1">'A - Budova T7 - trafostanice'!$90:$90</definedName>
    <definedName name="_xlnm._FilterDatabase" localSheetId="2" hidden="1">'B - Budova V4, V3 - objek...'!$C$93:$K$303</definedName>
    <definedName name="_xlnm.Print_Area" localSheetId="2">'B - Budova V4, V3 - objek...'!$C$4:$J$39,'B - Budova V4, V3 - objek...'!$C$45:$J$75,'B - Budova V4, V3 - objek...'!$C$81:$K$303</definedName>
    <definedName name="_xlnm.Print_Titles" localSheetId="2">'B - Budova V4, V3 - objek...'!$93:$93</definedName>
    <definedName name="_xlnm._FilterDatabase" localSheetId="3" hidden="1">'C - Budova M1, M2, L - Ch...'!$C$93:$K$307</definedName>
    <definedName name="_xlnm.Print_Area" localSheetId="3">'C - Budova M1, M2, L - Ch...'!$C$4:$J$39,'C - Budova M1, M2, L - Ch...'!$C$45:$J$75,'C - Budova M1, M2, L - Ch...'!$C$81:$K$307</definedName>
    <definedName name="_xlnm.Print_Titles" localSheetId="3">'C - Budova M1, M2, L - Ch...'!$93:$93</definedName>
    <definedName name="_xlnm._FilterDatabase" localSheetId="4" hidden="1">'D - Budova O - infekční p...'!$C$93:$K$318</definedName>
    <definedName name="_xlnm.Print_Area" localSheetId="4">'D - Budova O - infekční p...'!$C$4:$J$39,'D - Budova O - infekční p...'!$C$45:$J$75,'D - Budova O - infekční p...'!$C$81:$K$318</definedName>
    <definedName name="_xlnm.Print_Titles" localSheetId="4">'D - Budova O - infekční p...'!$93:$93</definedName>
    <definedName name="_xlnm._FilterDatabase" localSheetId="5" hidden="1">'2024-10-04-1 - FVE Nemocn...'!$C$84:$K$267</definedName>
    <definedName name="_xlnm.Print_Area" localSheetId="5">'2024-10-04-1 - FVE Nemocn...'!$C$4:$J$39,'2024-10-04-1 - FVE Nemocn...'!$C$45:$J$66,'2024-10-04-1 - FVE Nemocn...'!$C$72:$K$267</definedName>
    <definedName name="_xlnm.Print_Titles" localSheetId="5">'2024-10-04-1 - FVE Nemocn...'!$84:$84</definedName>
    <definedName name="_xlnm._FilterDatabase" localSheetId="6" hidden="1">'2024-10-04-2 - FVE Nemocn...'!$C$84:$K$276</definedName>
    <definedName name="_xlnm.Print_Area" localSheetId="6">'2024-10-04-2 - FVE Nemocn...'!$C$4:$J$39,'2024-10-04-2 - FVE Nemocn...'!$C$45:$J$66,'2024-10-04-2 - FVE Nemocn...'!$C$72:$K$276</definedName>
    <definedName name="_xlnm.Print_Titles" localSheetId="6">'2024-10-04-2 - FVE Nemocn...'!$84:$84</definedName>
    <definedName name="_xlnm._FilterDatabase" localSheetId="7" hidden="1">'2024-10-04-3 - FVE Nemocn...'!$C$84:$K$284</definedName>
    <definedName name="_xlnm.Print_Area" localSheetId="7">'2024-10-04-3 - FVE Nemocn...'!$C$4:$J$39,'2024-10-04-3 - FVE Nemocn...'!$C$45:$J$66,'2024-10-04-3 - FVE Nemocn...'!$C$72:$K$284</definedName>
    <definedName name="_xlnm.Print_Titles" localSheetId="7">'2024-10-04-3 - FVE Nemocn...'!$84:$84</definedName>
    <definedName name="_xlnm._FilterDatabase" localSheetId="8" hidden="1">'03 - Balkóny'!$C$91:$K$360</definedName>
    <definedName name="_xlnm.Print_Area" localSheetId="8">'03 - Balkóny'!$C$4:$J$39,'03 - Balkóny'!$C$45:$J$73,'03 - Balkóny'!$C$79:$K$360</definedName>
    <definedName name="_xlnm.Print_Titles" localSheetId="8">'03 - Balkóny'!$91:$91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T348"/>
  <c r="R349"/>
  <c r="R348"/>
  <c r="P349"/>
  <c r="P348"/>
  <c r="BI345"/>
  <c r="BH345"/>
  <c r="BG345"/>
  <c r="BF345"/>
  <c r="T345"/>
  <c r="R345"/>
  <c r="P345"/>
  <c r="BI342"/>
  <c r="BH342"/>
  <c r="BG342"/>
  <c r="BF342"/>
  <c r="T342"/>
  <c r="R342"/>
  <c r="P342"/>
  <c r="BI336"/>
  <c r="BH336"/>
  <c r="BG336"/>
  <c r="BF336"/>
  <c r="T336"/>
  <c r="R336"/>
  <c r="P336"/>
  <c r="BI333"/>
  <c r="BH333"/>
  <c r="BG333"/>
  <c r="BF333"/>
  <c r="T333"/>
  <c r="R333"/>
  <c r="P333"/>
  <c r="BI327"/>
  <c r="BH327"/>
  <c r="BG327"/>
  <c r="BF327"/>
  <c r="T327"/>
  <c r="R327"/>
  <c r="P327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80"/>
  <c r="BH280"/>
  <c r="BG280"/>
  <c r="BF280"/>
  <c r="T280"/>
  <c r="R280"/>
  <c r="P280"/>
  <c r="BI275"/>
  <c r="BH275"/>
  <c r="BG275"/>
  <c r="BF275"/>
  <c r="T275"/>
  <c r="R275"/>
  <c r="P275"/>
  <c r="BI273"/>
  <c r="BH273"/>
  <c r="BG273"/>
  <c r="BF273"/>
  <c r="T273"/>
  <c r="R273"/>
  <c r="P273"/>
  <c r="BI268"/>
  <c r="BH268"/>
  <c r="BG268"/>
  <c r="BF268"/>
  <c r="T268"/>
  <c r="R268"/>
  <c r="P268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T248"/>
  <c r="R249"/>
  <c r="R248"/>
  <c r="P249"/>
  <c r="P248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J89"/>
  <c r="F88"/>
  <c r="F86"/>
  <c r="E84"/>
  <c r="J55"/>
  <c r="F54"/>
  <c r="F52"/>
  <c r="E50"/>
  <c r="J21"/>
  <c r="E21"/>
  <c r="J88"/>
  <c r="J20"/>
  <c r="J18"/>
  <c r="E18"/>
  <c r="F89"/>
  <c r="J17"/>
  <c r="J12"/>
  <c r="J86"/>
  <c r="E7"/>
  <c r="E82"/>
  <c i="8" r="J37"/>
  <c r="J36"/>
  <c i="1" r="AY61"/>
  <c i="8" r="J35"/>
  <c i="1" r="AX61"/>
  <c i="8" r="BI283"/>
  <c r="BH283"/>
  <c r="BG283"/>
  <c r="BF283"/>
  <c r="T283"/>
  <c r="T282"/>
  <c r="T281"/>
  <c r="R283"/>
  <c r="R282"/>
  <c r="R281"/>
  <c r="P283"/>
  <c r="P282"/>
  <c r="P281"/>
  <c r="BI278"/>
  <c r="BH278"/>
  <c r="BG278"/>
  <c r="BF278"/>
  <c r="T278"/>
  <c r="T277"/>
  <c r="R278"/>
  <c r="R277"/>
  <c r="P278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J82"/>
  <c r="F81"/>
  <c r="F79"/>
  <c r="E77"/>
  <c r="J55"/>
  <c r="F54"/>
  <c r="F52"/>
  <c r="E50"/>
  <c r="J21"/>
  <c r="E21"/>
  <c r="J54"/>
  <c r="J20"/>
  <c r="J18"/>
  <c r="E18"/>
  <c r="F82"/>
  <c r="J17"/>
  <c r="J12"/>
  <c r="J79"/>
  <c r="E7"/>
  <c r="E75"/>
  <c i="7" r="J37"/>
  <c r="J36"/>
  <c i="1" r="AY60"/>
  <c i="7" r="J35"/>
  <c i="1" r="AX60"/>
  <c i="7" r="BI275"/>
  <c r="BH275"/>
  <c r="BG275"/>
  <c r="BF275"/>
  <c r="T275"/>
  <c r="T274"/>
  <c r="T273"/>
  <c r="R275"/>
  <c r="R274"/>
  <c r="R273"/>
  <c r="P275"/>
  <c r="P274"/>
  <c r="P273"/>
  <c r="BI270"/>
  <c r="BH270"/>
  <c r="BG270"/>
  <c r="BF270"/>
  <c r="T270"/>
  <c r="T269"/>
  <c r="R270"/>
  <c r="R269"/>
  <c r="P270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J82"/>
  <c r="F81"/>
  <c r="F79"/>
  <c r="E77"/>
  <c r="J55"/>
  <c r="F54"/>
  <c r="F52"/>
  <c r="E50"/>
  <c r="J21"/>
  <c r="E21"/>
  <c r="J81"/>
  <c r="J20"/>
  <c r="J18"/>
  <c r="E18"/>
  <c r="F55"/>
  <c r="J17"/>
  <c r="J12"/>
  <c r="J52"/>
  <c r="E7"/>
  <c r="E48"/>
  <c i="6" r="J37"/>
  <c r="J36"/>
  <c i="1" r="AY59"/>
  <c i="6" r="J35"/>
  <c i="1" r="AX59"/>
  <c i="6" r="BI266"/>
  <c r="BH266"/>
  <c r="BG266"/>
  <c r="BF266"/>
  <c r="T266"/>
  <c r="T265"/>
  <c r="T264"/>
  <c r="R266"/>
  <c r="R265"/>
  <c r="R264"/>
  <c r="P266"/>
  <c r="P265"/>
  <c r="P264"/>
  <c r="BI261"/>
  <c r="BH261"/>
  <c r="BG261"/>
  <c r="BF261"/>
  <c r="T261"/>
  <c r="T260"/>
  <c r="R261"/>
  <c r="R260"/>
  <c r="P261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J82"/>
  <c r="F81"/>
  <c r="F79"/>
  <c r="E77"/>
  <c r="J55"/>
  <c r="F54"/>
  <c r="F52"/>
  <c r="E50"/>
  <c r="J21"/>
  <c r="E21"/>
  <c r="J81"/>
  <c r="J20"/>
  <c r="J18"/>
  <c r="E18"/>
  <c r="F55"/>
  <c r="J17"/>
  <c r="J12"/>
  <c r="J79"/>
  <c r="E7"/>
  <c r="E75"/>
  <c i="5" r="J37"/>
  <c r="J36"/>
  <c i="1" r="AY58"/>
  <c i="5" r="J35"/>
  <c i="1" r="AX58"/>
  <c i="5"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T300"/>
  <c r="R301"/>
  <c r="R300"/>
  <c r="P301"/>
  <c r="P300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T235"/>
  <c r="R236"/>
  <c r="R235"/>
  <c r="P236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J91"/>
  <c r="F90"/>
  <c r="F88"/>
  <c r="E86"/>
  <c r="J55"/>
  <c r="F54"/>
  <c r="F52"/>
  <c r="E50"/>
  <c r="J21"/>
  <c r="E21"/>
  <c r="J90"/>
  <c r="J20"/>
  <c r="J18"/>
  <c r="E18"/>
  <c r="F55"/>
  <c r="J17"/>
  <c r="J12"/>
  <c r="J52"/>
  <c r="E7"/>
  <c r="E84"/>
  <c i="4" r="J37"/>
  <c r="J36"/>
  <c i="1" r="AY57"/>
  <c i="4" r="J35"/>
  <c i="1" r="AX57"/>
  <c i="4"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T297"/>
  <c r="R298"/>
  <c r="R297"/>
  <c r="P298"/>
  <c r="P297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T235"/>
  <c r="R236"/>
  <c r="R235"/>
  <c r="P236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J91"/>
  <c r="F90"/>
  <c r="F88"/>
  <c r="E86"/>
  <c r="J55"/>
  <c r="F54"/>
  <c r="F52"/>
  <c r="E50"/>
  <c r="J21"/>
  <c r="E21"/>
  <c r="J54"/>
  <c r="J20"/>
  <c r="J18"/>
  <c r="E18"/>
  <c r="F91"/>
  <c r="J17"/>
  <c r="J12"/>
  <c r="J88"/>
  <c r="E7"/>
  <c r="E48"/>
  <c i="3" r="J37"/>
  <c r="J36"/>
  <c i="1" r="AY56"/>
  <c i="3" r="J35"/>
  <c i="1" r="AX56"/>
  <c i="3"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T293"/>
  <c r="R294"/>
  <c r="R293"/>
  <c r="P294"/>
  <c r="P293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29"/>
  <c r="BH229"/>
  <c r="BG229"/>
  <c r="BF229"/>
  <c r="T229"/>
  <c r="R229"/>
  <c r="P229"/>
  <c r="BI225"/>
  <c r="BH225"/>
  <c r="BG225"/>
  <c r="BF225"/>
  <c r="T225"/>
  <c r="T224"/>
  <c r="R225"/>
  <c r="R224"/>
  <c r="P225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T153"/>
  <c r="R154"/>
  <c r="R153"/>
  <c r="P154"/>
  <c r="P153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J91"/>
  <c r="F90"/>
  <c r="F88"/>
  <c r="E86"/>
  <c r="J55"/>
  <c r="F54"/>
  <c r="F52"/>
  <c r="E50"/>
  <c r="J21"/>
  <c r="E21"/>
  <c r="J54"/>
  <c r="J20"/>
  <c r="J18"/>
  <c r="E18"/>
  <c r="F91"/>
  <c r="J17"/>
  <c r="J12"/>
  <c r="J88"/>
  <c r="E7"/>
  <c r="E48"/>
  <c i="2" r="J37"/>
  <c r="J36"/>
  <c i="1" r="AY55"/>
  <c i="2" r="J35"/>
  <c i="1" r="AX55"/>
  <c i="2" r="BI227"/>
  <c r="BH227"/>
  <c r="BG227"/>
  <c r="BF227"/>
  <c r="T227"/>
  <c r="T226"/>
  <c r="T225"/>
  <c r="R227"/>
  <c r="R226"/>
  <c r="R225"/>
  <c r="P227"/>
  <c r="P226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F87"/>
  <c r="F85"/>
  <c r="E83"/>
  <c r="J55"/>
  <c r="F54"/>
  <c r="F52"/>
  <c r="E50"/>
  <c r="J21"/>
  <c r="E21"/>
  <c r="J87"/>
  <c r="J20"/>
  <c r="J18"/>
  <c r="E18"/>
  <c r="F88"/>
  <c r="J17"/>
  <c r="J12"/>
  <c r="J85"/>
  <c r="E7"/>
  <c r="E81"/>
  <c i="1" r="L50"/>
  <c r="AM50"/>
  <c r="AM49"/>
  <c r="L49"/>
  <c r="AM47"/>
  <c r="L47"/>
  <c r="L45"/>
  <c r="L44"/>
  <c i="3" r="BK225"/>
  <c r="J271"/>
  <c r="BK145"/>
  <c i="4" r="BK213"/>
  <c r="J108"/>
  <c r="J152"/>
  <c i="5" r="J198"/>
  <c i="6" r="J183"/>
  <c r="BK233"/>
  <c r="J256"/>
  <c i="7" r="BK248"/>
  <c r="J152"/>
  <c r="BK125"/>
  <c i="8" r="BK107"/>
  <c r="J166"/>
  <c r="BK246"/>
  <c i="9" r="J162"/>
  <c r="BK162"/>
  <c i="3" r="BK154"/>
  <c r="BK200"/>
  <c r="BK128"/>
  <c i="4" r="J210"/>
  <c r="J157"/>
  <c i="5" r="BK316"/>
  <c r="BK204"/>
  <c i="6" r="J125"/>
  <c r="BK125"/>
  <c r="J114"/>
  <c i="7" r="BK114"/>
  <c r="BK208"/>
  <c i="8" r="J202"/>
  <c r="J180"/>
  <c i="9" r="BK249"/>
  <c r="BK196"/>
  <c i="2" r="BK119"/>
  <c i="3" r="J275"/>
  <c i="4" r="BK157"/>
  <c r="J135"/>
  <c i="5" r="BK228"/>
  <c r="BK133"/>
  <c i="6" r="BK243"/>
  <c r="BK199"/>
  <c i="7" r="BK172"/>
  <c r="J182"/>
  <c r="BK96"/>
  <c i="8" r="J254"/>
  <c r="BK283"/>
  <c i="9" r="J240"/>
  <c r="BK218"/>
  <c i="2" r="BK201"/>
  <c r="BK192"/>
  <c r="BK127"/>
  <c i="3" r="J266"/>
  <c i="4" r="BK202"/>
  <c r="J289"/>
  <c i="5" r="J276"/>
  <c r="J133"/>
  <c i="6" r="J88"/>
  <c i="7" r="J178"/>
  <c r="J267"/>
  <c r="J220"/>
  <c i="8" r="BK174"/>
  <c r="BK180"/>
  <c r="J114"/>
  <c i="9" r="J148"/>
  <c r="BK174"/>
  <c i="2" r="BK195"/>
  <c r="J137"/>
  <c i="3" r="J164"/>
  <c r="BK266"/>
  <c i="4" r="BK267"/>
  <c i="5" r="J137"/>
  <c i="6" r="BK241"/>
  <c r="BK120"/>
  <c r="BK258"/>
  <c r="BK112"/>
  <c i="7" r="BK234"/>
  <c i="8" r="J275"/>
  <c r="BK220"/>
  <c r="J194"/>
  <c r="BK112"/>
  <c i="9" r="BK205"/>
  <c i="3" r="BK275"/>
  <c r="J235"/>
  <c r="J217"/>
  <c i="4" r="J232"/>
  <c r="J293"/>
  <c i="5" r="J285"/>
  <c i="6" r="J197"/>
  <c r="J231"/>
  <c r="BK211"/>
  <c i="7" r="BK154"/>
  <c r="J138"/>
  <c i="8" r="BK144"/>
  <c r="BK114"/>
  <c r="J230"/>
  <c i="9" r="BK345"/>
  <c i="2" r="J217"/>
  <c r="BK168"/>
  <c r="BK110"/>
  <c i="3" r="J225"/>
  <c i="4" r="BK236"/>
  <c r="J236"/>
  <c i="5" r="BK240"/>
  <c r="J301"/>
  <c r="BK151"/>
  <c i="6" r="J177"/>
  <c r="J189"/>
  <c r="BK205"/>
  <c i="7" r="BK260"/>
  <c r="J125"/>
  <c i="8" r="BK157"/>
  <c r="J242"/>
  <c r="BK118"/>
  <c r="J88"/>
  <c i="9" r="BK287"/>
  <c r="J205"/>
  <c i="2" r="J199"/>
  <c r="J145"/>
  <c i="3" r="J200"/>
  <c r="BK283"/>
  <c i="4" r="BK160"/>
  <c r="J105"/>
  <c i="5" r="BK293"/>
  <c i="6" r="BK209"/>
  <c r="J199"/>
  <c i="7" r="J228"/>
  <c r="BK198"/>
  <c i="8" r="BK136"/>
  <c r="BK210"/>
  <c r="J244"/>
  <c i="9" r="J112"/>
  <c r="BK107"/>
  <c i="2" r="J107"/>
  <c i="3" r="J179"/>
  <c r="BK97"/>
  <c i="4" r="BK228"/>
  <c i="5" r="BK263"/>
  <c r="J305"/>
  <c r="BK128"/>
  <c i="6" r="J140"/>
  <c r="J187"/>
  <c i="7" r="J96"/>
  <c r="J192"/>
  <c r="J226"/>
  <c i="8" r="BK222"/>
  <c r="BK134"/>
  <c r="J278"/>
  <c r="J100"/>
  <c i="9" r="BK336"/>
  <c r="BK158"/>
  <c i="1" r="AS54"/>
  <c i="4" r="J140"/>
  <c r="BK193"/>
  <c i="5" r="J156"/>
  <c r="J271"/>
  <c i="6" r="J266"/>
  <c r="J241"/>
  <c r="BK266"/>
  <c i="7" r="BK230"/>
  <c r="J168"/>
  <c i="8" r="BK248"/>
  <c r="J212"/>
  <c r="J136"/>
  <c i="9" r="J318"/>
  <c i="3" r="BK142"/>
  <c r="BK302"/>
  <c r="J145"/>
  <c i="4" r="BK174"/>
  <c i="5" r="BK271"/>
  <c r="J222"/>
  <c i="6" r="J100"/>
  <c r="J112"/>
  <c i="7" r="BK242"/>
  <c r="BK258"/>
  <c r="BK182"/>
  <c i="8" r="BK100"/>
  <c r="BK252"/>
  <c i="9" r="J227"/>
  <c r="J158"/>
  <c i="2" r="BK197"/>
  <c r="BK142"/>
  <c i="3" r="J154"/>
  <c r="J137"/>
  <c i="4" r="BK240"/>
  <c r="BK147"/>
  <c i="5" r="J208"/>
  <c r="J97"/>
  <c i="6" r="J175"/>
  <c r="J107"/>
  <c i="7" r="J114"/>
  <c r="J258"/>
  <c r="J100"/>
  <c i="8" r="J222"/>
  <c r="J132"/>
  <c i="9" r="J273"/>
  <c r="BK227"/>
  <c i="2" r="BK215"/>
  <c r="J171"/>
  <c i="3" r="J253"/>
  <c i="4" r="J122"/>
  <c r="J225"/>
  <c r="J217"/>
  <c i="5" r="J312"/>
  <c i="6" r="BK223"/>
  <c r="BK134"/>
  <c r="BK150"/>
  <c i="7" r="BK252"/>
  <c r="J236"/>
  <c i="8" r="J232"/>
  <c r="J246"/>
  <c r="J283"/>
  <c i="9" r="BK151"/>
  <c r="J182"/>
  <c r="J213"/>
  <c i="3" r="BK112"/>
  <c r="BK278"/>
  <c i="4" r="BK293"/>
  <c i="5" r="J245"/>
  <c r="BK110"/>
  <c r="BK142"/>
  <c i="6" r="J138"/>
  <c r="BK136"/>
  <c i="7" r="J107"/>
  <c r="J180"/>
  <c r="BK176"/>
  <c i="8" r="BK238"/>
  <c r="BK200"/>
  <c r="J102"/>
  <c i="9" r="J218"/>
  <c r="J99"/>
  <c i="2" r="BK160"/>
  <c i="4" r="J188"/>
  <c r="BK205"/>
  <c r="BK254"/>
  <c i="5" r="J290"/>
  <c r="J171"/>
  <c r="J110"/>
  <c i="6" r="BK155"/>
  <c i="7" r="BK250"/>
  <c r="J270"/>
  <c r="J248"/>
  <c i="8" r="BK244"/>
  <c r="J140"/>
  <c r="J148"/>
  <c i="9" r="J300"/>
  <c r="J103"/>
  <c r="BK165"/>
  <c i="2" r="J195"/>
  <c r="BK113"/>
  <c i="3" r="BK248"/>
  <c i="4" r="BK261"/>
  <c r="BK272"/>
  <c i="5" r="J232"/>
  <c r="BK245"/>
  <c i="6" r="J167"/>
  <c r="BK88"/>
  <c i="7" r="J127"/>
  <c r="BK180"/>
  <c i="8" r="BK168"/>
  <c r="J174"/>
  <c r="BK266"/>
  <c i="9" r="J345"/>
  <c r="BK116"/>
  <c i="3" r="J159"/>
  <c r="BK107"/>
  <c r="BK258"/>
  <c i="4" r="J179"/>
  <c r="BK284"/>
  <c i="5" r="BK295"/>
  <c r="BK176"/>
  <c i="6" r="J163"/>
  <c r="J209"/>
  <c r="J203"/>
  <c i="7" r="J206"/>
  <c r="BK94"/>
  <c i="8" r="J258"/>
  <c r="BK234"/>
  <c r="BK184"/>
  <c r="J192"/>
  <c i="9" r="BK235"/>
  <c r="J208"/>
  <c i="3" r="BK188"/>
  <c r="J97"/>
  <c i="4" r="J164"/>
  <c r="BK289"/>
  <c i="5" r="J293"/>
  <c r="J147"/>
  <c i="6" r="J261"/>
  <c r="J247"/>
  <c i="7" r="BK275"/>
  <c r="BK190"/>
  <c r="J146"/>
  <c i="8" r="BK256"/>
  <c i="9" r="BK259"/>
  <c r="J122"/>
  <c r="BK141"/>
  <c i="2" r="J133"/>
  <c i="3" r="BK214"/>
  <c r="J169"/>
  <c i="4" r="BK208"/>
  <c r="J261"/>
  <c r="BK116"/>
  <c i="5" r="J282"/>
  <c i="6" r="J191"/>
  <c r="J161"/>
  <c r="BK169"/>
  <c i="7" r="J94"/>
  <c r="BK200"/>
  <c r="J144"/>
  <c i="8" r="BK186"/>
  <c r="BK268"/>
  <c r="BK212"/>
  <c i="9" r="J333"/>
  <c r="BK291"/>
  <c i="2" r="BK223"/>
  <c r="BK165"/>
  <c r="BK94"/>
  <c i="3" r="J214"/>
  <c r="J221"/>
  <c i="4" r="BK287"/>
  <c r="BK276"/>
  <c i="5" r="BK147"/>
  <c r="BK187"/>
  <c i="6" r="BK175"/>
  <c r="J219"/>
  <c r="BK239"/>
  <c i="7" r="BK120"/>
  <c r="J242"/>
  <c r="BK162"/>
  <c i="8" r="J273"/>
  <c r="J262"/>
  <c r="BK228"/>
  <c r="J214"/>
  <c i="9" r="BK303"/>
  <c r="BK136"/>
  <c i="2" r="BK206"/>
  <c r="J165"/>
  <c r="J110"/>
  <c i="3" r="J298"/>
  <c r="BK102"/>
  <c i="4" r="J191"/>
  <c r="BK143"/>
  <c i="5" r="BK312"/>
  <c r="BK171"/>
  <c i="6" r="J165"/>
  <c r="BK152"/>
  <c i="7" r="BK262"/>
  <c r="BK184"/>
  <c r="J196"/>
  <c r="BK168"/>
  <c i="8" r="J146"/>
  <c r="J186"/>
  <c r="J248"/>
  <c i="9" r="BK213"/>
  <c r="J268"/>
  <c i="2" r="BK104"/>
  <c i="3" r="BK288"/>
  <c r="BK204"/>
  <c i="4" r="BK188"/>
  <c r="J116"/>
  <c r="J205"/>
  <c i="5" r="J254"/>
  <c i="6" r="BK261"/>
  <c r="J155"/>
  <c r="BK158"/>
  <c r="BK171"/>
  <c i="7" r="BK256"/>
  <c r="J265"/>
  <c r="J256"/>
  <c r="J140"/>
  <c i="8" r="BK90"/>
  <c r="J160"/>
  <c r="J150"/>
  <c i="9" r="J282"/>
  <c r="BK145"/>
  <c i="2" r="J223"/>
  <c r="J183"/>
  <c r="BK145"/>
  <c r="J99"/>
  <c i="4" r="BK302"/>
  <c r="BK306"/>
  <c r="J125"/>
  <c i="5" r="BK222"/>
  <c r="J202"/>
  <c r="BK232"/>
  <c i="6" r="J193"/>
  <c r="BK247"/>
  <c r="J132"/>
  <c r="BK118"/>
  <c i="7" r="BK170"/>
  <c r="J188"/>
  <c r="J174"/>
  <c i="8" r="BK258"/>
  <c r="J236"/>
  <c r="BK275"/>
  <c r="BK264"/>
  <c i="9" r="J349"/>
  <c r="BK357"/>
  <c r="J235"/>
  <c i="2" r="J220"/>
  <c r="J187"/>
  <c r="BK130"/>
  <c i="3" r="BK294"/>
  <c r="J128"/>
  <c r="BK239"/>
  <c i="4" r="J147"/>
  <c r="BK164"/>
  <c i="5" r="BK122"/>
  <c r="BK213"/>
  <c i="6" r="BK231"/>
  <c r="BK90"/>
  <c r="J136"/>
  <c i="7" r="BK244"/>
  <c r="J246"/>
  <c r="J234"/>
  <c r="BK127"/>
  <c i="8" r="BK132"/>
  <c r="BK254"/>
  <c i="9" r="BK254"/>
  <c r="BK188"/>
  <c r="BK99"/>
  <c i="2" r="BK137"/>
  <c i="3" r="J286"/>
  <c r="BK169"/>
  <c i="4" r="J279"/>
  <c r="BK135"/>
  <c i="5" r="BK179"/>
  <c r="BK113"/>
  <c i="6" r="BK225"/>
  <c r="J251"/>
  <c r="J120"/>
  <c r="J142"/>
  <c i="7" r="BK192"/>
  <c r="J172"/>
  <c r="J190"/>
  <c i="8" r="J96"/>
  <c r="BK146"/>
  <c r="BK138"/>
  <c i="9" r="J116"/>
  <c r="BK282"/>
  <c i="3" r="J248"/>
  <c r="BK115"/>
  <c i="4" r="J97"/>
  <c r="BK122"/>
  <c r="J130"/>
  <c i="5" r="BK287"/>
  <c i="6" r="J181"/>
  <c r="J144"/>
  <c i="7" r="J222"/>
  <c r="J136"/>
  <c r="J250"/>
  <c i="8" r="J250"/>
  <c r="BK196"/>
  <c i="9" r="J165"/>
  <c r="J141"/>
  <c r="BK155"/>
  <c i="3" r="BK286"/>
  <c r="J262"/>
  <c r="BK298"/>
  <c i="4" r="J213"/>
  <c r="BK249"/>
  <c i="5" r="J116"/>
  <c i="6" r="J243"/>
  <c r="BK173"/>
  <c r="BK181"/>
  <c r="BK251"/>
  <c i="7" r="BK174"/>
  <c r="J88"/>
  <c r="BK254"/>
  <c i="8" r="J178"/>
  <c r="BK226"/>
  <c r="BK230"/>
  <c r="BK140"/>
  <c i="9" r="BK349"/>
  <c r="BK311"/>
  <c i="2" r="BK150"/>
  <c i="3" r="J174"/>
  <c r="J302"/>
  <c r="BK179"/>
  <c i="4" r="J306"/>
  <c r="J240"/>
  <c i="5" r="J228"/>
  <c i="6" r="J195"/>
  <c r="J239"/>
  <c r="BK148"/>
  <c r="J213"/>
  <c i="7" r="BK236"/>
  <c r="J186"/>
  <c r="J90"/>
  <c i="8" r="J138"/>
  <c r="J94"/>
  <c r="J268"/>
  <c i="9" r="BK240"/>
  <c r="J196"/>
  <c i="2" r="BK227"/>
  <c r="BK178"/>
  <c r="BK122"/>
  <c i="3" r="BK134"/>
  <c i="4" r="BK298"/>
  <c r="BK259"/>
  <c r="BK281"/>
  <c i="5" r="BK208"/>
  <c r="BK236"/>
  <c r="BK116"/>
  <c i="6" r="BK256"/>
  <c r="BK114"/>
  <c i="7" r="J204"/>
  <c r="BK226"/>
  <c r="J170"/>
  <c r="BK188"/>
  <c i="8" r="J184"/>
  <c r="BK125"/>
  <c r="BK148"/>
  <c r="J142"/>
  <c i="9" r="BK103"/>
  <c r="J188"/>
  <c i="2" r="J113"/>
  <c i="3" r="J239"/>
  <c r="J134"/>
  <c i="4" r="J272"/>
  <c r="BK245"/>
  <c i="5" r="BK305"/>
  <c r="J142"/>
  <c r="J193"/>
  <c i="6" r="BK219"/>
  <c r="BK102"/>
  <c r="J249"/>
  <c r="J96"/>
  <c i="7" r="J194"/>
  <c r="BK222"/>
  <c r="J224"/>
  <c i="8" r="BK250"/>
  <c r="J206"/>
  <c r="BK262"/>
  <c r="J157"/>
  <c i="9" r="BK94"/>
  <c r="J327"/>
  <c i="2" r="BK212"/>
  <c r="BK174"/>
  <c i="3" r="J142"/>
  <c i="4" r="BK279"/>
  <c r="J160"/>
  <c r="J202"/>
  <c i="5" r="J151"/>
  <c r="J225"/>
  <c r="BK193"/>
  <c i="6" r="BK215"/>
  <c r="J134"/>
  <c r="BK100"/>
  <c i="7" r="J210"/>
  <c r="BK216"/>
  <c r="J118"/>
  <c i="8" r="J134"/>
  <c r="J112"/>
  <c r="J107"/>
  <c r="BK206"/>
  <c i="9" r="J336"/>
  <c r="J259"/>
  <c r="BK333"/>
  <c i="2" r="J215"/>
  <c r="J153"/>
  <c r="J104"/>
  <c i="3" r="J280"/>
  <c r="BK150"/>
  <c i="4" r="J276"/>
  <c r="BK111"/>
  <c i="5" r="BK282"/>
  <c r="BK137"/>
  <c i="6" r="BK189"/>
  <c r="J221"/>
  <c i="7" r="J132"/>
  <c r="BK270"/>
  <c r="BK160"/>
  <c r="BK138"/>
  <c i="8" r="BK190"/>
  <c r="BK192"/>
  <c r="J200"/>
  <c r="J125"/>
  <c i="9" r="BK199"/>
  <c r="J178"/>
  <c i="3" r="J283"/>
  <c r="J115"/>
  <c r="BK221"/>
  <c r="BK174"/>
  <c i="4" r="J111"/>
  <c r="J208"/>
  <c i="5" r="BK301"/>
  <c r="BK125"/>
  <c r="BK249"/>
  <c r="BK97"/>
  <c i="6" r="BK253"/>
  <c r="BK107"/>
  <c r="BK138"/>
  <c r="BK235"/>
  <c r="J90"/>
  <c i="7" r="BK228"/>
  <c r="BK212"/>
  <c r="BK136"/>
  <c r="BK107"/>
  <c i="8" r="BK170"/>
  <c r="J198"/>
  <c r="J204"/>
  <c r="BK273"/>
  <c i="9" r="BK273"/>
  <c r="J127"/>
  <c r="BK342"/>
  <c r="J316"/>
  <c i="2" r="F34"/>
  <c i="5" r="J128"/>
  <c i="6" r="BK229"/>
  <c r="BK221"/>
  <c r="J215"/>
  <c i="7" r="BK267"/>
  <c r="J162"/>
  <c r="J254"/>
  <c r="BK210"/>
  <c r="BK112"/>
  <c i="8" r="BK94"/>
  <c r="BK160"/>
  <c i="9" r="J322"/>
  <c r="J264"/>
  <c i="2" r="BK99"/>
  <c i="3" r="J294"/>
  <c r="J172"/>
  <c r="J191"/>
  <c r="J244"/>
  <c i="4" r="BK97"/>
  <c r="J302"/>
  <c i="5" r="J259"/>
  <c r="BK259"/>
  <c r="BK102"/>
  <c i="6" r="J227"/>
  <c r="BK146"/>
  <c r="J229"/>
  <c i="7" r="J275"/>
  <c r="J216"/>
  <c r="BK224"/>
  <c r="J150"/>
  <c r="BK150"/>
  <c i="8" r="J260"/>
  <c r="J154"/>
  <c r="BK176"/>
  <c r="BK172"/>
  <c i="9" r="BK295"/>
  <c r="BK170"/>
  <c r="J170"/>
  <c i="2" r="J212"/>
  <c r="BK155"/>
  <c i="3" r="J209"/>
  <c r="BK125"/>
  <c r="BK185"/>
  <c i="4" r="BK130"/>
  <c r="BK105"/>
  <c r="BK210"/>
  <c i="5" r="BK181"/>
  <c r="J263"/>
  <c r="J176"/>
  <c i="6" r="BK217"/>
  <c r="BK127"/>
  <c r="BK94"/>
  <c r="J185"/>
  <c i="7" r="BK202"/>
  <c r="BK204"/>
  <c r="BK152"/>
  <c i="8" r="J238"/>
  <c r="J168"/>
  <c r="BK127"/>
  <c r="BK178"/>
  <c r="J190"/>
  <c i="9" r="J353"/>
  <c r="BK112"/>
  <c r="BK127"/>
  <c i="2" r="BK199"/>
  <c r="J155"/>
  <c r="J94"/>
  <c i="3" r="J229"/>
  <c r="BK271"/>
  <c r="BK164"/>
  <c i="4" r="J245"/>
  <c r="BK225"/>
  <c i="5" r="J267"/>
  <c r="J125"/>
  <c r="J102"/>
  <c i="6" r="J207"/>
  <c r="BK144"/>
  <c r="BK185"/>
  <c r="BK179"/>
  <c i="7" r="J148"/>
  <c r="BK100"/>
  <c r="J214"/>
  <c r="J212"/>
  <c i="8" r="BK96"/>
  <c r="J163"/>
  <c r="J226"/>
  <c r="J210"/>
  <c i="9" r="BK275"/>
  <c r="J287"/>
  <c r="BK300"/>
  <c r="J132"/>
  <c i="2" r="J130"/>
  <c i="3" r="BK235"/>
  <c r="BK182"/>
  <c r="BK159"/>
  <c i="4" r="J174"/>
  <c r="J169"/>
  <c r="BK197"/>
  <c r="BK140"/>
  <c i="5" r="J316"/>
  <c r="BK202"/>
  <c i="6" r="J237"/>
  <c r="BK249"/>
  <c r="BK183"/>
  <c r="J102"/>
  <c r="J146"/>
  <c i="7" r="BK218"/>
  <c r="BK240"/>
  <c r="BK206"/>
  <c r="BK196"/>
  <c i="8" r="BK194"/>
  <c r="J144"/>
  <c r="J264"/>
  <c r="J90"/>
  <c i="9" r="J174"/>
  <c r="BK327"/>
  <c r="BK280"/>
  <c r="BK178"/>
  <c i="2" r="J197"/>
  <c r="BK153"/>
  <c r="F36"/>
  <c i="6" r="J152"/>
  <c r="J171"/>
  <c r="BK177"/>
  <c i="7" r="J154"/>
  <c r="J120"/>
  <c r="J166"/>
  <c r="BK194"/>
  <c i="8" r="J188"/>
  <c r="BK198"/>
  <c r="J172"/>
  <c r="J240"/>
  <c r="J228"/>
  <c i="9" r="J357"/>
  <c r="BK268"/>
  <c r="BK191"/>
  <c r="J151"/>
  <c i="2" r="J227"/>
  <c r="J206"/>
  <c r="J160"/>
  <c i="3" r="BK244"/>
  <c r="J204"/>
  <c r="BK253"/>
  <c i="4" r="J197"/>
  <c r="BK217"/>
  <c i="5" r="BK276"/>
  <c r="J181"/>
  <c i="6" r="BK245"/>
  <c r="BK132"/>
  <c r="J225"/>
  <c r="J118"/>
  <c r="BK195"/>
  <c i="7" r="J160"/>
  <c r="BK178"/>
  <c r="BK134"/>
  <c i="8" r="J270"/>
  <c r="BK240"/>
  <c r="BK88"/>
  <c r="J152"/>
  <c i="9" r="BK318"/>
  <c r="J303"/>
  <c r="J308"/>
  <c i="2" r="F37"/>
  <c i="7" r="J260"/>
  <c r="BK88"/>
  <c i="8" r="BK204"/>
  <c r="BK242"/>
  <c r="BK218"/>
  <c i="9" r="BK322"/>
  <c r="BK264"/>
  <c i="2" r="BK107"/>
  <c i="3" r="J288"/>
  <c r="J112"/>
  <c r="J185"/>
  <c i="4" r="J265"/>
  <c r="BK232"/>
  <c i="5" r="BK225"/>
  <c r="J204"/>
  <c i="6" r="J205"/>
  <c r="BK197"/>
  <c r="BK191"/>
  <c i="7" r="BK232"/>
  <c r="J184"/>
  <c i="8" r="BK150"/>
  <c r="BK224"/>
  <c i="9" r="BK208"/>
  <c r="J275"/>
  <c i="3" r="BK196"/>
  <c r="J102"/>
  <c i="4" r="J281"/>
  <c r="J182"/>
  <c i="5" r="J187"/>
  <c r="BK217"/>
  <c i="6" r="BK142"/>
  <c r="BK140"/>
  <c i="7" r="BK140"/>
  <c r="J232"/>
  <c i="8" r="J118"/>
  <c r="BK182"/>
  <c r="J120"/>
  <c i="9" r="J311"/>
  <c i="2" r="BK217"/>
  <c r="BK183"/>
  <c r="J119"/>
  <c i="3" r="J120"/>
  <c i="4" r="BK220"/>
  <c i="5" r="BK290"/>
  <c r="BK285"/>
  <c i="6" r="J235"/>
  <c r="BK193"/>
  <c i="7" r="BK246"/>
  <c r="BK220"/>
  <c r="BK186"/>
  <c i="8" r="BK270"/>
  <c r="J266"/>
  <c r="BK232"/>
  <c i="9" r="BK316"/>
  <c r="J224"/>
  <c i="2" r="BK187"/>
  <c r="J150"/>
  <c i="3" r="J188"/>
  <c r="BK172"/>
  <c i="4" r="J143"/>
  <c i="5" r="BK267"/>
  <c r="J213"/>
  <c i="6" r="BK187"/>
  <c r="BK237"/>
  <c r="BK227"/>
  <c i="7" r="BK148"/>
  <c r="J252"/>
  <c r="BK132"/>
  <c i="8" r="J220"/>
  <c r="J252"/>
  <c r="J176"/>
  <c i="9" r="BK230"/>
  <c i="2" r="F35"/>
  <c i="7" r="J240"/>
  <c r="J134"/>
  <c i="8" r="BK102"/>
  <c r="BK208"/>
  <c i="9" r="J245"/>
  <c r="BK148"/>
  <c i="2" r="J192"/>
  <c r="J142"/>
  <c i="3" r="BK137"/>
  <c i="4" r="BK125"/>
  <c i="5" r="BK254"/>
  <c r="J236"/>
  <c r="J179"/>
  <c i="6" r="J258"/>
  <c r="BK96"/>
  <c r="J94"/>
  <c i="7" r="BK238"/>
  <c r="BK214"/>
  <c i="8" r="J216"/>
  <c r="BK216"/>
  <c r="BK166"/>
  <c i="9" r="J291"/>
  <c r="J342"/>
  <c r="BK122"/>
  <c i="2" r="J168"/>
  <c i="3" r="J150"/>
  <c r="J125"/>
  <c i="4" r="J228"/>
  <c r="J220"/>
  <c i="5" r="J287"/>
  <c r="J113"/>
  <c i="6" r="BK167"/>
  <c r="J158"/>
  <c i="7" r="J198"/>
  <c r="J262"/>
  <c i="8" r="BK214"/>
  <c r="J218"/>
  <c r="J170"/>
  <c i="9" r="J199"/>
  <c r="BK245"/>
  <c i="2" r="J122"/>
  <c i="3" r="BK217"/>
  <c i="4" r="J284"/>
  <c r="BK152"/>
  <c r="J259"/>
  <c i="5" r="J309"/>
  <c r="BK156"/>
  <c i="6" r="BK201"/>
  <c r="BK163"/>
  <c r="J173"/>
  <c i="7" r="BK144"/>
  <c r="J230"/>
  <c r="J244"/>
  <c r="BK166"/>
  <c i="8" r="BK120"/>
  <c r="BK163"/>
  <c i="9" r="J230"/>
  <c r="J155"/>
  <c i="2" r="BK133"/>
  <c i="3" r="BK280"/>
  <c r="BK229"/>
  <c i="4" r="BK182"/>
  <c r="J267"/>
  <c i="5" r="J240"/>
  <c r="J249"/>
  <c i="6" r="J150"/>
  <c r="J169"/>
  <c r="BK165"/>
  <c i="7" r="J176"/>
  <c r="BK102"/>
  <c r="BK142"/>
  <c i="9" r="J107"/>
  <c r="BK224"/>
  <c i="2" r="J34"/>
  <c i="4" r="J249"/>
  <c r="BK169"/>
  <c i="5" r="J166"/>
  <c i="6" r="J211"/>
  <c r="BK203"/>
  <c r="J217"/>
  <c i="7" r="J142"/>
  <c r="J200"/>
  <c i="8" r="J224"/>
  <c r="J256"/>
  <c r="J196"/>
  <c i="9" r="J191"/>
  <c r="J94"/>
  <c i="2" r="BK171"/>
  <c i="3" r="J258"/>
  <c r="BK262"/>
  <c r="BK120"/>
  <c i="4" r="BK179"/>
  <c r="BK108"/>
  <c i="5" r="BK107"/>
  <c i="6" r="J148"/>
  <c r="J127"/>
  <c r="BK161"/>
  <c i="7" r="J157"/>
  <c r="J238"/>
  <c i="8" r="J208"/>
  <c r="BK202"/>
  <c r="BK154"/>
  <c i="9" r="BK182"/>
  <c r="J295"/>
  <c i="2" r="BK220"/>
  <c r="J178"/>
  <c i="3" r="J278"/>
  <c r="BK209"/>
  <c i="4" r="BK102"/>
  <c r="J298"/>
  <c i="5" r="BK309"/>
  <c r="BK161"/>
  <c i="6" r="BK213"/>
  <c r="J201"/>
  <c i="7" r="BK265"/>
  <c r="BK146"/>
  <c r="J102"/>
  <c i="8" r="BK142"/>
  <c r="BK278"/>
  <c i="9" r="BK308"/>
  <c r="BK132"/>
  <c r="J145"/>
  <c i="3" r="J182"/>
  <c r="J196"/>
  <c i="4" r="J193"/>
  <c r="BK265"/>
  <c i="5" r="BK198"/>
  <c r="J122"/>
  <c i="6" r="J179"/>
  <c r="BK207"/>
  <c i="7" r="BK157"/>
  <c r="J112"/>
  <c r="J164"/>
  <c i="8" r="BK236"/>
  <c r="J234"/>
  <c r="BK188"/>
  <c i="9" r="J136"/>
  <c r="BK202"/>
  <c i="2" r="J201"/>
  <c r="J127"/>
  <c i="3" r="J107"/>
  <c i="4" r="BK191"/>
  <c r="J287"/>
  <c i="5" r="J295"/>
  <c r="J107"/>
  <c r="BK166"/>
  <c i="6" r="J233"/>
  <c r="J223"/>
  <c r="J245"/>
  <c i="7" r="J208"/>
  <c r="BK118"/>
  <c r="BK90"/>
  <c i="8" r="J182"/>
  <c i="9" r="BK353"/>
  <c r="J202"/>
  <c r="J249"/>
  <c i="2" r="J174"/>
  <c i="3" r="BK191"/>
  <c i="4" r="J254"/>
  <c r="J102"/>
  <c i="5" r="J217"/>
  <c r="J161"/>
  <c i="6" r="J253"/>
  <c i="7" r="BK164"/>
  <c r="J218"/>
  <c r="J202"/>
  <c i="8" r="BK260"/>
  <c r="BK152"/>
  <c r="J127"/>
  <c i="9" r="J280"/>
  <c r="J254"/>
  <c i="2" l="1" r="BK118"/>
  <c r="J118"/>
  <c r="J62"/>
  <c r="P141"/>
  <c r="BK177"/>
  <c r="J177"/>
  <c r="J67"/>
  <c r="P186"/>
  <c i="3" r="BK133"/>
  <c r="J133"/>
  <c r="J62"/>
  <c r="BK190"/>
  <c r="J190"/>
  <c r="J66"/>
  <c r="BK247"/>
  <c r="J247"/>
  <c r="J70"/>
  <c r="BK297"/>
  <c r="J297"/>
  <c r="J74"/>
  <c i="4" r="T121"/>
  <c r="T196"/>
  <c r="P248"/>
  <c r="BK301"/>
  <c r="J301"/>
  <c r="J74"/>
  <c i="5" r="P121"/>
  <c r="BK186"/>
  <c r="J186"/>
  <c r="J66"/>
  <c r="T224"/>
  <c r="T248"/>
  <c r="T304"/>
  <c r="T299"/>
  <c i="2" r="T93"/>
  <c r="R141"/>
  <c r="P177"/>
  <c r="BK211"/>
  <c r="J211"/>
  <c r="J69"/>
  <c i="3" r="T96"/>
  <c r="P158"/>
  <c r="BK213"/>
  <c r="J213"/>
  <c r="J67"/>
  <c r="T247"/>
  <c i="4" r="R96"/>
  <c r="P151"/>
  <c r="R224"/>
  <c r="T239"/>
  <c r="R275"/>
  <c r="P301"/>
  <c r="P296"/>
  <c i="5" r="P96"/>
  <c r="P95"/>
  <c r="T121"/>
  <c r="P186"/>
  <c r="P239"/>
  <c r="P281"/>
  <c r="R304"/>
  <c r="R299"/>
  <c i="6" r="R87"/>
  <c i="7" r="P264"/>
  <c i="2" r="R118"/>
  <c r="R177"/>
  <c r="R211"/>
  <c i="3" r="R133"/>
  <c r="R190"/>
  <c r="R247"/>
  <c r="P297"/>
  <c r="P292"/>
  <c i="4" r="T96"/>
  <c r="T95"/>
  <c r="BK151"/>
  <c r="T224"/>
  <c r="R239"/>
  <c r="P275"/>
  <c i="5" r="T96"/>
  <c r="T95"/>
  <c r="T141"/>
  <c r="R224"/>
  <c r="BK239"/>
  <c r="J239"/>
  <c r="J69"/>
  <c r="T239"/>
  <c r="R281"/>
  <c i="6" r="P87"/>
  <c i="2" r="R93"/>
  <c r="R92"/>
  <c r="T141"/>
  <c r="BK186"/>
  <c r="J186"/>
  <c r="J68"/>
  <c r="T211"/>
  <c i="3" r="P133"/>
  <c r="P190"/>
  <c r="BK228"/>
  <c r="J228"/>
  <c r="J69"/>
  <c r="T274"/>
  <c r="T297"/>
  <c r="T292"/>
  <c i="4" r="P121"/>
  <c r="P196"/>
  <c r="BK248"/>
  <c r="J248"/>
  <c r="J70"/>
  <c r="T301"/>
  <c r="T296"/>
  <c i="5" r="R96"/>
  <c r="T186"/>
  <c r="R239"/>
  <c r="BK281"/>
  <c r="J281"/>
  <c r="J71"/>
  <c i="6" r="BK87"/>
  <c r="J87"/>
  <c r="J61"/>
  <c r="BK255"/>
  <c r="J255"/>
  <c r="J62"/>
  <c i="7" r="T87"/>
  <c r="R264"/>
  <c i="8" r="T87"/>
  <c r="P272"/>
  <c i="3" r="P96"/>
  <c r="P95"/>
  <c r="BK158"/>
  <c r="J158"/>
  <c r="J65"/>
  <c r="R213"/>
  <c r="P228"/>
  <c r="R274"/>
  <c i="4" r="BK96"/>
  <c r="J96"/>
  <c r="J61"/>
  <c r="T151"/>
  <c r="P224"/>
  <c r="BK239"/>
  <c r="J239"/>
  <c r="J69"/>
  <c r="BK275"/>
  <c r="J275"/>
  <c r="J71"/>
  <c i="5" r="BK121"/>
  <c r="J121"/>
  <c r="J62"/>
  <c r="P141"/>
  <c r="P224"/>
  <c r="BK248"/>
  <c r="J248"/>
  <c r="J70"/>
  <c r="T281"/>
  <c i="6" r="T255"/>
  <c i="7" r="BK264"/>
  <c r="J264"/>
  <c r="J62"/>
  <c i="8" r="BK87"/>
  <c r="J87"/>
  <c r="J61"/>
  <c r="BK272"/>
  <c r="J272"/>
  <c r="J62"/>
  <c r="R272"/>
  <c i="9" r="BK93"/>
  <c r="J93"/>
  <c r="J60"/>
  <c r="R93"/>
  <c r="T140"/>
  <c r="R187"/>
  <c r="R223"/>
  <c r="R253"/>
  <c r="BK307"/>
  <c r="J307"/>
  <c r="J69"/>
  <c i="2" r="BK93"/>
  <c r="J93"/>
  <c r="J61"/>
  <c r="BK141"/>
  <c r="T177"/>
  <c r="P211"/>
  <c i="3" r="R96"/>
  <c r="R95"/>
  <c r="T158"/>
  <c r="T213"/>
  <c r="T228"/>
  <c r="BK274"/>
  <c r="J274"/>
  <c r="J71"/>
  <c i="4" r="P96"/>
  <c r="P95"/>
  <c r="R151"/>
  <c r="BK224"/>
  <c r="J224"/>
  <c r="J67"/>
  <c r="R248"/>
  <c r="R301"/>
  <c r="R296"/>
  <c i="6" r="T87"/>
  <c r="T86"/>
  <c r="T85"/>
  <c i="7" r="R87"/>
  <c r="R86"/>
  <c r="R85"/>
  <c i="8" r="R87"/>
  <c r="R86"/>
  <c r="R85"/>
  <c i="9" r="BK140"/>
  <c r="J140"/>
  <c r="J62"/>
  <c r="BK187"/>
  <c r="J187"/>
  <c r="J63"/>
  <c r="BK223"/>
  <c r="J223"/>
  <c r="J64"/>
  <c r="BK253"/>
  <c r="J253"/>
  <c r="J67"/>
  <c r="P294"/>
  <c r="P307"/>
  <c r="P321"/>
  <c i="2" r="P93"/>
  <c r="T118"/>
  <c r="R186"/>
  <c i="3" r="BK96"/>
  <c r="J96"/>
  <c r="J61"/>
  <c r="R158"/>
  <c r="P213"/>
  <c r="P247"/>
  <c i="4" r="BK121"/>
  <c r="J121"/>
  <c r="J62"/>
  <c r="R196"/>
  <c r="P239"/>
  <c r="T275"/>
  <c i="5" r="BK141"/>
  <c r="J141"/>
  <c r="J65"/>
  <c r="R186"/>
  <c r="R248"/>
  <c r="BK304"/>
  <c r="J304"/>
  <c r="J74"/>
  <c i="6" r="P255"/>
  <c i="7" r="BK87"/>
  <c r="J87"/>
  <c r="J61"/>
  <c r="T264"/>
  <c i="9" r="T93"/>
  <c r="R140"/>
  <c r="R139"/>
  <c r="T187"/>
  <c r="T223"/>
  <c r="P253"/>
  <c r="BK294"/>
  <c r="J294"/>
  <c r="J68"/>
  <c r="R294"/>
  <c r="R307"/>
  <c r="BK321"/>
  <c r="J321"/>
  <c r="J70"/>
  <c r="R321"/>
  <c i="2" r="P118"/>
  <c r="T186"/>
  <c i="3" r="T133"/>
  <c r="T190"/>
  <c r="R228"/>
  <c r="P274"/>
  <c r="R297"/>
  <c r="R292"/>
  <c i="4" r="R121"/>
  <c r="BK196"/>
  <c r="J196"/>
  <c r="J66"/>
  <c r="T248"/>
  <c i="5" r="BK96"/>
  <c r="J96"/>
  <c r="J61"/>
  <c r="R121"/>
  <c r="R141"/>
  <c r="R140"/>
  <c r="BK224"/>
  <c r="J224"/>
  <c r="J67"/>
  <c r="P248"/>
  <c r="P304"/>
  <c r="P299"/>
  <c i="6" r="R255"/>
  <c i="7" r="P87"/>
  <c r="P86"/>
  <c r="P85"/>
  <c i="1" r="AU60"/>
  <c i="8" r="P87"/>
  <c r="P86"/>
  <c r="P85"/>
  <c i="1" r="AU61"/>
  <c i="8" r="T272"/>
  <c i="9" r="P93"/>
  <c r="P140"/>
  <c r="P139"/>
  <c r="P187"/>
  <c r="P223"/>
  <c r="T253"/>
  <c r="T294"/>
  <c r="T307"/>
  <c r="T321"/>
  <c r="BK352"/>
  <c r="J352"/>
  <c r="J72"/>
  <c r="P352"/>
  <c r="R352"/>
  <c r="T352"/>
  <c i="3" r="BK224"/>
  <c r="J224"/>
  <c r="J68"/>
  <c i="2" r="BK173"/>
  <c r="J173"/>
  <c r="J66"/>
  <c i="7" r="BK269"/>
  <c r="J269"/>
  <c r="J63"/>
  <c i="3" r="BK153"/>
  <c r="J153"/>
  <c r="J63"/>
  <c i="4" r="BK146"/>
  <c r="J146"/>
  <c r="J63"/>
  <c i="5" r="BK136"/>
  <c r="J136"/>
  <c r="J63"/>
  <c r="BK300"/>
  <c r="J300"/>
  <c r="J73"/>
  <c i="6" r="BK260"/>
  <c r="J260"/>
  <c r="J63"/>
  <c r="BK265"/>
  <c r="J265"/>
  <c r="J65"/>
  <c i="9" r="BK248"/>
  <c r="J248"/>
  <c r="J65"/>
  <c i="7" r="BK274"/>
  <c r="J274"/>
  <c r="J65"/>
  <c i="8" r="BK277"/>
  <c r="J277"/>
  <c r="J63"/>
  <c r="BK282"/>
  <c r="J282"/>
  <c r="J65"/>
  <c i="9" r="BK348"/>
  <c r="J348"/>
  <c r="J71"/>
  <c i="2" r="BK226"/>
  <c r="BK225"/>
  <c r="J225"/>
  <c r="J70"/>
  <c i="3" r="BK293"/>
  <c r="BK292"/>
  <c r="J292"/>
  <c r="J72"/>
  <c i="4" r="BK297"/>
  <c r="J297"/>
  <c r="J73"/>
  <c i="5" r="BK235"/>
  <c r="J235"/>
  <c r="J68"/>
  <c i="2" r="BK136"/>
  <c r="J136"/>
  <c r="J63"/>
  <c i="4" r="BK235"/>
  <c r="J235"/>
  <c r="J68"/>
  <c i="8" r="BK86"/>
  <c r="J86"/>
  <c r="J60"/>
  <c i="9" r="F55"/>
  <c r="BE196"/>
  <c r="BE268"/>
  <c r="BE287"/>
  <c r="BE300"/>
  <c r="BE303"/>
  <c r="BE308"/>
  <c r="BE327"/>
  <c r="BE333"/>
  <c r="J54"/>
  <c r="BE94"/>
  <c r="BE99"/>
  <c r="BE112"/>
  <c r="BE116"/>
  <c r="BE145"/>
  <c r="BE151"/>
  <c r="BE170"/>
  <c r="BE174"/>
  <c r="BE182"/>
  <c r="BE188"/>
  <c r="BE191"/>
  <c r="BE199"/>
  <c r="BE205"/>
  <c r="BE259"/>
  <c r="BE273"/>
  <c r="BE275"/>
  <c r="BE280"/>
  <c r="BE311"/>
  <c r="BE322"/>
  <c r="BE336"/>
  <c i="8" r="BK281"/>
  <c r="J281"/>
  <c r="J64"/>
  <c i="9" r="BE103"/>
  <c r="BE107"/>
  <c r="BE122"/>
  <c r="BE127"/>
  <c r="BE141"/>
  <c r="BE148"/>
  <c r="BE155"/>
  <c r="BE165"/>
  <c r="BE178"/>
  <c r="BE202"/>
  <c r="BE240"/>
  <c r="BE254"/>
  <c r="BE282"/>
  <c r="BE295"/>
  <c r="BE318"/>
  <c r="BE162"/>
  <c r="J52"/>
  <c r="BE132"/>
  <c r="BE136"/>
  <c r="BE208"/>
  <c r="BE224"/>
  <c r="BE227"/>
  <c r="BE230"/>
  <c r="BE245"/>
  <c r="BE264"/>
  <c r="BE291"/>
  <c r="BE316"/>
  <c r="BE342"/>
  <c r="E48"/>
  <c r="BE158"/>
  <c r="BE213"/>
  <c r="BE218"/>
  <c r="BE235"/>
  <c r="BE249"/>
  <c r="BE345"/>
  <c r="BE349"/>
  <c r="BE353"/>
  <c r="BE357"/>
  <c i="8" r="E48"/>
  <c r="J52"/>
  <c r="F55"/>
  <c r="BE88"/>
  <c r="BE102"/>
  <c r="BE112"/>
  <c r="BE146"/>
  <c r="BE174"/>
  <c r="BE176"/>
  <c r="BE178"/>
  <c r="BE182"/>
  <c r="BE202"/>
  <c r="BE212"/>
  <c r="BE214"/>
  <c r="BE222"/>
  <c r="BE226"/>
  <c r="BE234"/>
  <c r="BE240"/>
  <c r="BE248"/>
  <c r="BE258"/>
  <c r="BE262"/>
  <c r="BE266"/>
  <c r="BE270"/>
  <c r="BE275"/>
  <c r="BE278"/>
  <c r="J81"/>
  <c r="BE100"/>
  <c r="BE107"/>
  <c r="BE120"/>
  <c r="BE132"/>
  <c r="BE134"/>
  <c r="BE138"/>
  <c r="BE152"/>
  <c r="BE168"/>
  <c r="BE172"/>
  <c r="BE180"/>
  <c r="BE190"/>
  <c r="BE194"/>
  <c r="BE196"/>
  <c r="BE206"/>
  <c r="BE208"/>
  <c r="BE210"/>
  <c r="BE218"/>
  <c r="BE228"/>
  <c r="BE236"/>
  <c r="BE238"/>
  <c r="BE244"/>
  <c r="BE246"/>
  <c r="BE250"/>
  <c r="BE256"/>
  <c r="BE260"/>
  <c r="BE273"/>
  <c r="BE283"/>
  <c i="7" r="BK86"/>
  <c r="J86"/>
  <c r="J60"/>
  <c i="8" r="BE90"/>
  <c r="BE94"/>
  <c r="BE96"/>
  <c r="BE118"/>
  <c r="BE136"/>
  <c r="BE140"/>
  <c r="BE142"/>
  <c r="BE144"/>
  <c r="BE157"/>
  <c r="BE160"/>
  <c r="BE163"/>
  <c r="BE170"/>
  <c r="BE184"/>
  <c r="BE188"/>
  <c r="BE192"/>
  <c r="BE200"/>
  <c r="BE204"/>
  <c r="BE216"/>
  <c r="BE224"/>
  <c r="BE230"/>
  <c r="BE252"/>
  <c r="BE254"/>
  <c r="BE264"/>
  <c r="BE114"/>
  <c r="BE125"/>
  <c r="BE127"/>
  <c r="BE148"/>
  <c r="BE150"/>
  <c r="BE232"/>
  <c r="BE154"/>
  <c r="BE166"/>
  <c r="BE186"/>
  <c r="BE198"/>
  <c r="BE220"/>
  <c r="BE242"/>
  <c r="BE268"/>
  <c i="7" r="J54"/>
  <c r="BE125"/>
  <c r="E75"/>
  <c r="J79"/>
  <c r="F82"/>
  <c r="BE88"/>
  <c r="BE102"/>
  <c r="BE112"/>
  <c r="BE120"/>
  <c r="BE142"/>
  <c r="BE144"/>
  <c r="BE96"/>
  <c r="BE100"/>
  <c r="BE107"/>
  <c r="BE114"/>
  <c r="BE127"/>
  <c r="BE138"/>
  <c r="BE140"/>
  <c r="BE146"/>
  <c r="BE154"/>
  <c r="BE162"/>
  <c r="BE166"/>
  <c r="BE182"/>
  <c r="BE184"/>
  <c r="BE206"/>
  <c r="BE212"/>
  <c r="BE222"/>
  <c r="BE228"/>
  <c r="BE260"/>
  <c r="BE90"/>
  <c r="BE94"/>
  <c r="BE132"/>
  <c r="BE134"/>
  <c r="BE148"/>
  <c r="BE157"/>
  <c r="BE164"/>
  <c r="BE168"/>
  <c r="BE170"/>
  <c r="BE188"/>
  <c r="BE192"/>
  <c r="BE194"/>
  <c r="BE236"/>
  <c r="BE246"/>
  <c r="BE248"/>
  <c r="BE250"/>
  <c r="BE262"/>
  <c r="BE275"/>
  <c i="6" r="BK86"/>
  <c r="J86"/>
  <c r="J60"/>
  <c i="7" r="BE118"/>
  <c r="BE150"/>
  <c r="BE174"/>
  <c r="BE178"/>
  <c r="BE190"/>
  <c r="BE200"/>
  <c r="BE204"/>
  <c r="BE210"/>
  <c r="BE214"/>
  <c r="BE218"/>
  <c r="BE224"/>
  <c r="BE234"/>
  <c r="BE238"/>
  <c r="BE242"/>
  <c r="BE252"/>
  <c r="BE254"/>
  <c r="BE256"/>
  <c r="BE136"/>
  <c r="BE152"/>
  <c r="BE160"/>
  <c r="BE172"/>
  <c r="BE176"/>
  <c r="BE180"/>
  <c r="BE186"/>
  <c r="BE196"/>
  <c r="BE198"/>
  <c r="BE202"/>
  <c r="BE208"/>
  <c r="BE216"/>
  <c r="BE220"/>
  <c r="BE226"/>
  <c r="BE230"/>
  <c r="BE232"/>
  <c r="BE240"/>
  <c r="BE244"/>
  <c r="BE258"/>
  <c r="BE265"/>
  <c r="BE267"/>
  <c r="BE270"/>
  <c i="5" r="BK140"/>
  <c r="J140"/>
  <c r="J64"/>
  <c r="BK299"/>
  <c r="J299"/>
  <c r="J72"/>
  <c r="BK95"/>
  <c i="6" r="E48"/>
  <c r="J52"/>
  <c r="BE136"/>
  <c r="BE138"/>
  <c r="BE148"/>
  <c r="BE150"/>
  <c r="BE152"/>
  <c r="BE158"/>
  <c r="BE167"/>
  <c r="BE175"/>
  <c r="BE181"/>
  <c r="BE193"/>
  <c r="BE215"/>
  <c r="BE219"/>
  <c r="BE233"/>
  <c r="BE249"/>
  <c r="BE256"/>
  <c r="BE261"/>
  <c r="BE266"/>
  <c r="J54"/>
  <c r="F82"/>
  <c r="BE90"/>
  <c r="BE96"/>
  <c r="BE102"/>
  <c r="BE107"/>
  <c r="BE112"/>
  <c r="BE114"/>
  <c r="BE120"/>
  <c r="BE125"/>
  <c r="BE127"/>
  <c r="BE132"/>
  <c r="BE134"/>
  <c r="BE140"/>
  <c r="BE142"/>
  <c r="BE144"/>
  <c r="BE146"/>
  <c r="BE155"/>
  <c r="BE161"/>
  <c r="BE163"/>
  <c r="BE165"/>
  <c r="BE169"/>
  <c r="BE171"/>
  <c r="BE173"/>
  <c r="BE177"/>
  <c r="BE179"/>
  <c r="BE183"/>
  <c r="BE187"/>
  <c r="BE189"/>
  <c r="BE195"/>
  <c r="BE197"/>
  <c r="BE201"/>
  <c r="BE203"/>
  <c r="BE205"/>
  <c r="BE207"/>
  <c r="BE209"/>
  <c r="BE211"/>
  <c r="BE213"/>
  <c r="BE217"/>
  <c r="BE221"/>
  <c r="BE223"/>
  <c r="BE225"/>
  <c r="BE227"/>
  <c r="BE229"/>
  <c r="BE231"/>
  <c r="BE235"/>
  <c r="BE237"/>
  <c r="BE239"/>
  <c r="BE241"/>
  <c r="BE243"/>
  <c r="BE245"/>
  <c r="BE247"/>
  <c r="BE251"/>
  <c r="BE253"/>
  <c r="BE88"/>
  <c r="BE94"/>
  <c r="BE100"/>
  <c r="BE118"/>
  <c r="BE185"/>
  <c r="BE191"/>
  <c r="BE199"/>
  <c r="BE258"/>
  <c i="4" r="BK95"/>
  <c i="5" r="J54"/>
  <c r="J88"/>
  <c r="F91"/>
  <c r="BE102"/>
  <c r="BE107"/>
  <c r="BE137"/>
  <c r="BE151"/>
  <c r="BE179"/>
  <c r="BE198"/>
  <c i="4" r="J151"/>
  <c r="J65"/>
  <c i="5" r="BE116"/>
  <c r="BE142"/>
  <c r="BE166"/>
  <c r="BE208"/>
  <c r="BE217"/>
  <c r="BE225"/>
  <c r="BE263"/>
  <c r="BE276"/>
  <c r="BE287"/>
  <c r="BE295"/>
  <c r="E48"/>
  <c r="BE97"/>
  <c r="BE113"/>
  <c r="BE122"/>
  <c r="BE125"/>
  <c r="BE128"/>
  <c r="BE133"/>
  <c r="BE147"/>
  <c r="BE156"/>
  <c r="BE176"/>
  <c r="BE245"/>
  <c r="BE254"/>
  <c r="BE267"/>
  <c r="BE271"/>
  <c r="BE290"/>
  <c r="BE293"/>
  <c r="BE309"/>
  <c r="BE316"/>
  <c r="BE110"/>
  <c r="BE161"/>
  <c r="BE171"/>
  <c r="BE181"/>
  <c r="BE193"/>
  <c r="BE202"/>
  <c r="BE228"/>
  <c r="BE232"/>
  <c r="BE236"/>
  <c r="BE240"/>
  <c r="BE249"/>
  <c r="BE301"/>
  <c r="BE305"/>
  <c r="BE187"/>
  <c r="BE204"/>
  <c r="BE213"/>
  <c r="BE222"/>
  <c r="BE259"/>
  <c r="BE282"/>
  <c r="BE285"/>
  <c r="BE312"/>
  <c i="3" r="BK95"/>
  <c r="BK157"/>
  <c r="J157"/>
  <c r="J64"/>
  <c i="4" r="J90"/>
  <c r="BE140"/>
  <c r="BE164"/>
  <c r="BE174"/>
  <c r="BE182"/>
  <c r="BE197"/>
  <c r="BE208"/>
  <c r="BE213"/>
  <c r="BE217"/>
  <c r="BE245"/>
  <c r="BE272"/>
  <c r="BE276"/>
  <c r="BE302"/>
  <c i="3" r="J293"/>
  <c r="J73"/>
  <c i="4" r="F55"/>
  <c r="BE97"/>
  <c r="BE152"/>
  <c r="BE160"/>
  <c r="BE169"/>
  <c r="BE179"/>
  <c r="BE188"/>
  <c r="BE193"/>
  <c r="BE202"/>
  <c r="BE210"/>
  <c r="BE220"/>
  <c r="BE232"/>
  <c r="BE236"/>
  <c r="BE240"/>
  <c r="BE259"/>
  <c r="BE281"/>
  <c r="J52"/>
  <c r="E84"/>
  <c r="BE102"/>
  <c r="BE105"/>
  <c r="BE108"/>
  <c r="BE122"/>
  <c r="BE135"/>
  <c r="BE143"/>
  <c r="BE249"/>
  <c r="BE261"/>
  <c r="BE265"/>
  <c r="BE267"/>
  <c r="BE279"/>
  <c r="BE284"/>
  <c r="BE287"/>
  <c r="BE298"/>
  <c r="BE111"/>
  <c r="BE116"/>
  <c r="BE125"/>
  <c r="BE130"/>
  <c r="BE157"/>
  <c r="BE205"/>
  <c r="BE254"/>
  <c r="BE147"/>
  <c r="BE191"/>
  <c r="BE225"/>
  <c r="BE228"/>
  <c r="BE289"/>
  <c r="BE293"/>
  <c r="BE306"/>
  <c i="2" r="J141"/>
  <c r="J65"/>
  <c i="3" r="F55"/>
  <c r="BE128"/>
  <c r="BE182"/>
  <c r="BE188"/>
  <c r="BE200"/>
  <c r="BE244"/>
  <c r="BE271"/>
  <c r="BE278"/>
  <c i="2" r="J226"/>
  <c r="J71"/>
  <c i="3" r="J52"/>
  <c r="E84"/>
  <c r="J90"/>
  <c r="BE97"/>
  <c r="BE115"/>
  <c r="BE174"/>
  <c r="BE191"/>
  <c r="BE209"/>
  <c r="BE262"/>
  <c r="BE154"/>
  <c r="BE235"/>
  <c r="BE275"/>
  <c r="BE112"/>
  <c r="BE142"/>
  <c r="BE150"/>
  <c r="BE164"/>
  <c r="BE172"/>
  <c r="BE179"/>
  <c r="BE214"/>
  <c r="BE217"/>
  <c r="BE248"/>
  <c r="BE253"/>
  <c r="BE258"/>
  <c r="BE294"/>
  <c r="BE302"/>
  <c i="2" r="BK92"/>
  <c i="3" r="BE102"/>
  <c r="BE125"/>
  <c r="BE134"/>
  <c r="BE159"/>
  <c r="BE185"/>
  <c r="BE225"/>
  <c r="BE283"/>
  <c r="BE286"/>
  <c r="BE298"/>
  <c r="BE107"/>
  <c r="BE120"/>
  <c r="BE137"/>
  <c r="BE145"/>
  <c r="BE169"/>
  <c r="BE196"/>
  <c r="BE204"/>
  <c r="BE221"/>
  <c r="BE229"/>
  <c r="BE239"/>
  <c r="BE266"/>
  <c r="BE280"/>
  <c r="BE288"/>
  <c i="1" r="AW55"/>
  <c i="2" r="E48"/>
  <c r="J52"/>
  <c r="J54"/>
  <c r="F55"/>
  <c r="BE94"/>
  <c r="BE99"/>
  <c r="BE104"/>
  <c r="BE107"/>
  <c r="BE110"/>
  <c r="BE113"/>
  <c r="BE119"/>
  <c r="BE122"/>
  <c r="BE127"/>
  <c r="BE130"/>
  <c r="BE133"/>
  <c r="BE137"/>
  <c r="BE142"/>
  <c r="BE145"/>
  <c r="BE150"/>
  <c r="BE153"/>
  <c r="BE155"/>
  <c r="BE160"/>
  <c r="BE165"/>
  <c r="BE168"/>
  <c r="BE171"/>
  <c r="BE174"/>
  <c r="BE178"/>
  <c r="BE183"/>
  <c r="BE187"/>
  <c r="BE192"/>
  <c r="BE195"/>
  <c r="BE197"/>
  <c r="BE199"/>
  <c r="BE201"/>
  <c r="BE206"/>
  <c r="BE212"/>
  <c r="BE215"/>
  <c r="BE217"/>
  <c r="BE220"/>
  <c r="BE223"/>
  <c r="BE227"/>
  <c i="1" r="BC55"/>
  <c r="BA55"/>
  <c r="BB55"/>
  <c r="BD55"/>
  <c i="6" r="F35"/>
  <c i="1" r="BB59"/>
  <c i="8" r="F37"/>
  <c i="1" r="BD61"/>
  <c i="3" r="F37"/>
  <c i="1" r="BD56"/>
  <c i="9" r="F35"/>
  <c i="1" r="BB62"/>
  <c i="7" r="F37"/>
  <c i="1" r="BD60"/>
  <c i="3" r="F35"/>
  <c i="1" r="BB56"/>
  <c i="7" r="F34"/>
  <c i="1" r="BA60"/>
  <c i="9" r="F36"/>
  <c i="1" r="BC62"/>
  <c i="9" r="F34"/>
  <c i="1" r="BA62"/>
  <c i="6" r="J34"/>
  <c i="1" r="AW59"/>
  <c i="8" r="F36"/>
  <c i="1" r="BC61"/>
  <c i="9" r="F37"/>
  <c i="1" r="BD62"/>
  <c i="4" r="F37"/>
  <c i="1" r="BD57"/>
  <c i="7" r="F35"/>
  <c i="1" r="BB60"/>
  <c i="6" r="F37"/>
  <c i="1" r="BD59"/>
  <c i="8" r="F35"/>
  <c i="1" r="BB61"/>
  <c i="7" r="J34"/>
  <c i="1" r="AW60"/>
  <c i="6" r="F34"/>
  <c i="1" r="BA59"/>
  <c i="5" r="F34"/>
  <c i="1" r="BA58"/>
  <c i="4" r="F36"/>
  <c i="1" r="BC57"/>
  <c i="5" r="J34"/>
  <c i="1" r="AW58"/>
  <c i="8" r="F34"/>
  <c i="1" r="BA61"/>
  <c i="3" r="F34"/>
  <c i="1" r="BA56"/>
  <c i="5" r="F36"/>
  <c i="1" r="BC58"/>
  <c i="4" r="F35"/>
  <c i="1" r="BB57"/>
  <c i="5" r="F37"/>
  <c i="1" r="BD58"/>
  <c i="5" r="F35"/>
  <c i="1" r="BB58"/>
  <c i="3" r="J34"/>
  <c i="1" r="AW56"/>
  <c i="7" r="F36"/>
  <c i="1" r="BC60"/>
  <c i="4" r="J34"/>
  <c i="1" r="AW57"/>
  <c i="3" r="F36"/>
  <c i="1" r="BC56"/>
  <c i="8" r="J34"/>
  <c i="1" r="AW61"/>
  <c i="9" r="J34"/>
  <c i="1" r="AW62"/>
  <c i="4" r="F34"/>
  <c i="1" r="BA57"/>
  <c i="6" r="F36"/>
  <c i="1" r="BC59"/>
  <c i="5" l="1" r="BK94"/>
  <c r="J94"/>
  <c i="4" r="R150"/>
  <c i="9" r="T139"/>
  <c i="4" r="T150"/>
  <c r="T94"/>
  <c i="3" r="P157"/>
  <c r="P94"/>
  <c i="1" r="AU56"/>
  <c i="5" r="T140"/>
  <c r="T94"/>
  <c i="9" r="P252"/>
  <c i="5" r="R95"/>
  <c r="R94"/>
  <c i="6" r="R86"/>
  <c r="R85"/>
  <c i="2" r="R140"/>
  <c r="R91"/>
  <c i="3" r="T157"/>
  <c i="4" r="R95"/>
  <c i="9" r="T252"/>
  <c r="T92"/>
  <c r="R252"/>
  <c r="R92"/>
  <c i="7" r="T86"/>
  <c r="T85"/>
  <c i="2" r="T140"/>
  <c r="T92"/>
  <c r="T91"/>
  <c i="3" r="R157"/>
  <c r="R94"/>
  <c i="9" r="P92"/>
  <c i="1" r="AU62"/>
  <c i="2" r="P92"/>
  <c r="BK140"/>
  <c r="J140"/>
  <c r="J64"/>
  <c i="5" r="P140"/>
  <c r="P94"/>
  <c i="1" r="AU58"/>
  <c i="6" r="P86"/>
  <c r="P85"/>
  <c i="1" r="AU59"/>
  <c i="4" r="BK150"/>
  <c r="J150"/>
  <c r="J64"/>
  <c i="2" r="P140"/>
  <c i="8" r="T86"/>
  <c r="T85"/>
  <c i="4" r="P150"/>
  <c r="P94"/>
  <c i="1" r="AU57"/>
  <c i="3" r="T95"/>
  <c i="6" r="BK264"/>
  <c r="J264"/>
  <c r="J64"/>
  <c i="7" r="BK273"/>
  <c r="J273"/>
  <c r="J64"/>
  <c i="9" r="BK139"/>
  <c r="J139"/>
  <c r="J61"/>
  <c r="BK252"/>
  <c r="J252"/>
  <c r="J66"/>
  <c i="4" r="BK296"/>
  <c r="J296"/>
  <c r="J72"/>
  <c i="9" r="BK92"/>
  <c r="J92"/>
  <c r="J59"/>
  <c i="8" r="BK85"/>
  <c r="J85"/>
  <c i="7" r="BK85"/>
  <c r="J85"/>
  <c r="J59"/>
  <c i="6" r="BK85"/>
  <c r="J85"/>
  <c r="J59"/>
  <c i="5" r="J59"/>
  <c r="J95"/>
  <c r="J60"/>
  <c i="4" r="J95"/>
  <c r="J60"/>
  <c i="3" r="BK94"/>
  <c r="J94"/>
  <c r="J95"/>
  <c r="J60"/>
  <c i="2" r="J92"/>
  <c r="J60"/>
  <c i="5" r="J30"/>
  <c i="2" r="J33"/>
  <c i="1" r="AV55"/>
  <c r="AT55"/>
  <c r="BC54"/>
  <c r="W32"/>
  <c i="3" r="J30"/>
  <c i="1" r="AG56"/>
  <c r="BA54"/>
  <c r="W30"/>
  <c i="9" r="F33"/>
  <c i="1" r="AZ62"/>
  <c i="8" r="J33"/>
  <c i="1" r="AV61"/>
  <c r="AT61"/>
  <c i="6" r="F33"/>
  <c i="1" r="AZ59"/>
  <c i="3" r="J33"/>
  <c i="1" r="AV56"/>
  <c r="AT56"/>
  <c i="2" r="F33"/>
  <c i="1" r="AZ55"/>
  <c i="5" r="F33"/>
  <c i="1" r="AZ58"/>
  <c i="3" r="F33"/>
  <c i="1" r="AZ56"/>
  <c i="8" r="J30"/>
  <c i="1" r="AG61"/>
  <c i="9" r="J33"/>
  <c i="1" r="AV62"/>
  <c r="AT62"/>
  <c i="4" r="F33"/>
  <c i="1" r="AZ57"/>
  <c r="BD54"/>
  <c r="W33"/>
  <c i="7" r="J33"/>
  <c i="1" r="AV60"/>
  <c r="AT60"/>
  <c i="6" r="J33"/>
  <c i="1" r="AV59"/>
  <c r="AT59"/>
  <c i="5" r="J33"/>
  <c i="1" r="AV58"/>
  <c r="AT58"/>
  <c i="4" r="J33"/>
  <c i="1" r="AV57"/>
  <c r="AT57"/>
  <c i="7" r="F33"/>
  <c i="1" r="AZ60"/>
  <c r="BB54"/>
  <c r="W31"/>
  <c i="8" r="F33"/>
  <c i="1" r="AZ61"/>
  <c l="1" r="AG58"/>
  <c i="2" r="P91"/>
  <c i="1" r="AU55"/>
  <c i="3" r="T94"/>
  <c i="4" r="R94"/>
  <c i="2" r="BK91"/>
  <c r="J91"/>
  <c i="4" r="BK94"/>
  <c r="J94"/>
  <c r="J59"/>
  <c i="1" r="AN61"/>
  <c i="8" r="J59"/>
  <c r="J39"/>
  <c i="5" r="J39"/>
  <c i="1" r="AN56"/>
  <c i="3" r="J59"/>
  <c r="J39"/>
  <c i="1" r="AN58"/>
  <c r="AU54"/>
  <c r="AW54"/>
  <c r="AK30"/>
  <c i="6" r="J30"/>
  <c i="1" r="AG59"/>
  <c r="AN59"/>
  <c i="9" r="J30"/>
  <c i="1" r="AG62"/>
  <c r="AX54"/>
  <c i="2" r="J30"/>
  <c i="1" r="AG55"/>
  <c i="7" r="J30"/>
  <c i="1" r="AG60"/>
  <c r="AN60"/>
  <c r="AZ54"/>
  <c r="W29"/>
  <c r="AY54"/>
  <c i="2" l="1" r="J39"/>
  <c i="9" r="J39"/>
  <c i="2" r="J59"/>
  <c i="7" r="J39"/>
  <c i="6" r="J39"/>
  <c i="1" r="AN55"/>
  <c r="AN62"/>
  <c i="4" r="J30"/>
  <c i="1" r="AG57"/>
  <c r="AN57"/>
  <c r="AV54"/>
  <c r="AK29"/>
  <c i="4" l="1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<sst xmlns="http://schemas.openxmlformats.org/spreadsheetml/2006/main">
  <si>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</si>
  <si>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</si>
  <si>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</si>
  <si>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</si>
  <si>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</si>
  <si>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{aa96b7ad-da80-4ca1-8d4e-f48b56732c19}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</si>
  <si>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</si>
  <si>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</si>
  <si>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</si>
  <si>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</si>
  <si>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</si>
  <si>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</si>
  <si>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</si>
  <si>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</si>
  <si>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HavNem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</si>
  <si>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</si>
  <si>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</si>
  <si>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střech a montáž fotovoltaiky Nemocnice Havířov</t>
  </si>
  <si>
    <t>KSO:</t>
  </si>
  <si>
    <t/>
  </si>
  <si>
    <t>CC-CZ:</t>
  </si>
  <si>
    <t>Místo:</t>
  </si>
  <si>
    <t>Havířov</t>
  </si>
  <si>
    <t>Datum:</t>
  </si>
  <si>
    <t>23. 10. 2024</t>
  </si>
  <si>
    <t>Zadavatel:</t>
  </si>
  <si>
    <t>IČ:</t>
  </si>
  <si>
    <t>00844896</t>
  </si>
  <si>
    <t>Nemocnice Havířov, p.o.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</si>
  <si>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</si>
  <si>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</si>
  <si>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</si>
  <si>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</si>
  <si>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</si>
  <si>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</si>
  <si>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</si>
  <si>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06364201</t>
  </si>
  <si>
    <t>Amun Pro s.r.o.</t>
  </si>
  <si>
    <t>CZ06364201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</si>
  <si>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</si>
  <si>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</si>
  <si>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</si>
  <si>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</si>
  <si>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</si>
  <si>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</si>
  <si>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</si>
  <si>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</si>
  <si>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</si>
  <si>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</si>
  <si>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</si>
  <si>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</si>
  <si>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</si>
  <si>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</si>
  <si>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</si>
  <si>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</si>
  <si>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</si>
  <si>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</si>
  <si>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</si>
  <si>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</si>
  <si>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</si>
  <si>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</si>
  <si>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</si>
  <si>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</si>
  <si>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</si>
  <si>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</si>
  <si>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</si>
  <si>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</si>
  <si>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</si>
  <si>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</si>
  <si>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</si>
  <si>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</si>
  <si>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</si>
  <si>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</si>
  <si>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</si>
  <si>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</si>
  <si>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</si>
  <si>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</si>
  <si>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</si>
  <si>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</si>
  <si>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</si>
  <si>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</si>
  <si>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Budova T7 - trafostanice</t>
  </si>
  <si>
    <t>STA</t>
  </si>
  <si>
    <t>1</t>
  </si>
  <si>
    <t>{40e8bcb5-7c58-4697-88c7-9f5d11932ea4}</t>
  </si>
  <si>
    <t>2</t>
  </si>
  <si>
    <t>B</t>
  </si>
  <si>
    <t>Budova V4, V3 - objekt dětské skupiny</t>
  </si>
  <si>
    <t>{203b4156-cd7b-480f-8aa7-c378dbdbd409}</t>
  </si>
  <si>
    <t>C</t>
  </si>
  <si>
    <t>Budova M1, M2, L - Chirurgie, urgent</t>
  </si>
  <si>
    <t>{c26bee5b-5201-4348-864a-ef711aea7a08}</t>
  </si>
  <si>
    <t>Budova O - infekční pavilón</t>
  </si>
  <si>
    <t>{e2d9ea6d-1a75-4f17-b7b7-56ba1a83d293}</t>
  </si>
  <si>
    <t>2024-10-04-1</t>
  </si>
  <si>
    <t>FVE Nemocnice Havířov,objekt O-Infekční</t>
  </si>
  <si>
    <t>{b4092d3d-3e26-4254-a78d-60b3f7e28db5}</t>
  </si>
  <si>
    <t>2024-10-04-2</t>
  </si>
  <si>
    <t>FVE Nemocnice Havířov,Urgentní příjem</t>
  </si>
  <si>
    <t>{3eced8d2-c1ca-47fc-8b75-9581c5f43f9b}</t>
  </si>
  <si>
    <t>2024-10-04-3</t>
  </si>
  <si>
    <t>FVE Nemocnice Havířov,budovy V3,V4,T7</t>
  </si>
  <si>
    <t>{863bb8a3-c9d7-4c15-9919-545feeb8e355}</t>
  </si>
  <si>
    <t>03</t>
  </si>
  <si>
    <t>Balkóny</t>
  </si>
  <si>
    <t>{3ff1e4c6-710c-4fe8-a5dc-4eae6ade5385}</t>
  </si>
  <si>
    <t>KRYCÍ LIST SOUPISU PRACÍ</t>
  </si>
  <si>
    <t>Objekt:</t>
  </si>
  <si>
    <t>A - Budova T7 - trafostanice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</si>
  <si>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</si>
  <si>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</si>
  <si>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</si>
  <si>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</si>
  <si>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</si>
  <si>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</si>
  <si>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</si>
  <si>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</si>
  <si>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</si>
  <si>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</si>
  <si>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727 - Zdravotechnika - požární ochrana</t>
  </si>
  <si>
    <t xml:space="preserve">    762 - Konstrukce tesařské</t>
  </si>
  <si>
    <t xml:space="preserve">    764 - Konstrukce klempířské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</si>
  <si>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</si>
  <si>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</si>
  <si>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</si>
  <si>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</si>
  <si>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</si>
  <si>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</si>
  <si>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</si>
  <si>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</si>
  <si>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</si>
  <si>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</si>
  <si>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</si>
  <si>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</si>
  <si>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</si>
  <si>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</si>
  <si>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</si>
  <si>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</si>
  <si>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</si>
  <si>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</si>
  <si>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</si>
  <si>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</si>
  <si>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</si>
  <si>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</si>
  <si>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941311111</t>
  </si>
  <si>
    <t>Montáž lešení řadového modulového lehkého zatížení do 200 kg/m2 š od 0,6 do 0,9 m v do 10 m</t>
  </si>
  <si>
    <t>m2</t>
  </si>
  <si>
    <t>CS ÚRS 2024 02</t>
  </si>
  <si>
    <t>4</t>
  </si>
  <si>
    <t>PP</t>
  </si>
  <si>
    <t>Lešení řadové modulové lehké pracovní s podlahami s provozním zatížením tř. 3 do 200 kg/m2 šířky tř. SW06 od 0,6 do 0,9 m výšky do 10 m montáž</t>
  </si>
  <si>
    <t>Online PSC</t>
  </si>
  <si>
    <t>https://podminky.urs.cz/item/CS_URS_2024_02/941311111</t>
  </si>
  <si>
    <t>VV</t>
  </si>
  <si>
    <t>8*5</t>
  </si>
  <si>
    <t>Součet</t>
  </si>
  <si>
    <t>941311211</t>
  </si>
  <si>
    <t>Příplatek k lešení řadovému modulovému lehkému do 200 kg/m2 š od 0,6 do 0,9 m v do 10 m za každý den použití</t>
  </si>
  <si>
    <t>Lešení řadové modulové lehké pracovní s podlahami s provozním zatížením tř. 3 do 200 kg/m2 šířky tř. SW06 od 0,6 do 0,9 m výšky do 10 m příplatek k ceně za každý den použití</t>
  </si>
  <si>
    <t>https://podminky.urs.cz/item/CS_URS_2024_02/941311211</t>
  </si>
  <si>
    <t>40*45</t>
  </si>
  <si>
    <t>3</t>
  </si>
  <si>
    <t>941311811</t>
  </si>
  <si>
    <t>Demontáž lešení řadového modulového lehkého zatížení do 200 kg/m2 š od 0,6 do 0,9 m v do 10 m</t>
  </si>
  <si>
    <t>6</t>
  </si>
  <si>
    <t>Lešení řadové modulové lehké pracovní s podlahami s provozním zatížením tř. 3 do 200 kg/m2 šířky tř. SW06 od 0,6 do 0,9 m výšky do 10 m demontáž</t>
  </si>
  <si>
    <t>https://podminky.urs.cz/item/CS_URS_2024_02/941311811</t>
  </si>
  <si>
    <t>945411111</t>
  </si>
  <si>
    <t>Výsuvná šplhací plošina motorová s jedním podvozkem a jedním stožárem v do 80 m</t>
  </si>
  <si>
    <t>den</t>
  </si>
  <si>
    <t>8</t>
  </si>
  <si>
    <t>Výsuvná šplhací plošina se zdvihem motorickým a s veškerým příslušenstvím s jedním podvozkem a s jedním stožárem výšky do 80 m</t>
  </si>
  <si>
    <t>https://podminky.urs.cz/item/CS_URS_2024_02/945411111</t>
  </si>
  <si>
    <t>5</t>
  </si>
  <si>
    <t>993111111</t>
  </si>
  <si>
    <t>Dovoz a odvoz lešení řadového do 10 km včetně naložení a složení</t>
  </si>
  <si>
    <t>10</t>
  </si>
  <si>
    <t>Dovoz a odvoz lešení včetně naložení a složení řadového, na vzdálenost do 10 km</t>
  </si>
  <si>
    <t>https://podminky.urs.cz/item/CS_URS_2024_02/993111111</t>
  </si>
  <si>
    <t>993111119</t>
  </si>
  <si>
    <t>Příplatek k ceně dovozu a odvozu lešení řadového ZKD 10 km přes 10 km</t>
  </si>
  <si>
    <t>Dovoz a odvoz lešení včetně naložení a složení řadového, na vzdálenost Příplatek k ceně za každých dalších i započatých 10 km přes 10 km</t>
  </si>
  <si>
    <t>https://podminky.urs.cz/item/CS_URS_2024_02/993111119</t>
  </si>
  <si>
    <t>40*10</t>
  </si>
  <si>
    <t>997</t>
  </si>
  <si>
    <t>Přesun sutě</t>
  </si>
  <si>
    <t>7</t>
  </si>
  <si>
    <t>997013215</t>
  </si>
  <si>
    <t>Vnitrostaveništní doprava suti a vybouraných hmot pro budovy v přes 15 do 18 m ručně</t>
  </si>
  <si>
    <t>t</t>
  </si>
  <si>
    <t>14</t>
  </si>
  <si>
    <t>Vnitrostaveništní doprava suti a vybouraných hmot vodorovně do 50 m s naložením ručně pro budovy a haly výšky přes 15 do 18 m</t>
  </si>
  <si>
    <t>https://podminky.urs.cz/item/CS_URS_2024_02/997013215</t>
  </si>
  <si>
    <t>997013509</t>
  </si>
  <si>
    <t>Příplatek k odvozu suti a vybouraných hmot na skládku ZKD 1 km přes 1 km</t>
  </si>
  <si>
    <t>16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</si>
  <si>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</si>
  <si>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</si>
  <si>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5,167*20</t>
  </si>
  <si>
    <t>997013511</t>
  </si>
  <si>
    <t>Odvoz suti a vybouraných hmot z meziskládky na skládku do 1 km s naložením a se složením</t>
  </si>
  <si>
    <t>18</t>
  </si>
  <si>
    <t>Odvoz suti a vybouraných hmot z meziskládky na skládku s naložením a se složením, na vzdálenost do 1 km</t>
  </si>
  <si>
    <t>https://podminky.urs.cz/item/CS_URS_2024_02/997013511</t>
  </si>
  <si>
    <t>997013631</t>
  </si>
  <si>
    <t>Poplatek za uložení na skládce (skládkovné) stavebního odpadu směsného kód odpadu 17 09 04</t>
  </si>
  <si>
    <t>20</t>
  </si>
  <si>
    <t>Poplatek za uložení stavebního odpadu na skládce (skládkovné) směsného stavebního a demoličního zatříděného do Katalogu odpadů pod kódem 17 09 04</t>
  </si>
  <si>
    <t>https://podminky.urs.cz/item/CS_URS_2024_02/997013631</t>
  </si>
  <si>
    <t>11</t>
  </si>
  <si>
    <t>997013847</t>
  </si>
  <si>
    <t>Poplatek za uložení na skládce (skládkovné) odpadu asfaltového s dehtem kód odpadu 17 03 01</t>
  </si>
  <si>
    <t>22</t>
  </si>
  <si>
    <t>Poplatek za uložení stavebního odpadu na skládce (skládkovné) asfaltového s obsahem dehtu zatříděného do Katalogu odpadů pod kódem 17 03 01</t>
  </si>
  <si>
    <t>https://podminky.urs.cz/item/CS_URS_2024_02/997013847</t>
  </si>
  <si>
    <t>998</t>
  </si>
  <si>
    <t>Přesun hmot</t>
  </si>
  <si>
    <t>998011009</t>
  </si>
  <si>
    <t>Přesun hmot pro budovy zděné s omezením mechanizace pro budovy v přes 6 do 12 m</t>
  </si>
  <si>
    <t>24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</si>
  <si>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</si>
  <si>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https://podminky.urs.cz/item/CS_URS_2024_02/998011009</t>
  </si>
  <si>
    <t>PSV</t>
  </si>
  <si>
    <t>Práce a dodávky PSV</t>
  </si>
  <si>
    <t>712</t>
  </si>
  <si>
    <t>Povlakové krytiny</t>
  </si>
  <si>
    <t>13</t>
  </si>
  <si>
    <t>712340833</t>
  </si>
  <si>
    <t>Odstranění povlakové krytiny střech do 10° z pásů NAIP přitavených v plné ploše třívrstvé</t>
  </si>
  <si>
    <t>26</t>
  </si>
  <si>
    <t>Odstranění povlakové krytiny střech plochých do 10° z přitavených pásů NAIP v plné ploše třívrstvé</t>
  </si>
  <si>
    <t>https://podminky.urs.cz/item/CS_URS_2024_02/712340833</t>
  </si>
  <si>
    <t>712340834</t>
  </si>
  <si>
    <t>Příplatek k odstranění povlakové krytiny střech do 10° z pásů NAIP přitavených v plné ploše ZKD vrstvu</t>
  </si>
  <si>
    <t>28</t>
  </si>
  <si>
    <t>Odstranění povlakové krytiny střech plochých do 10° z přitavených pásů NAIP v plné ploše Příplatek k ceně - 0833 za každou další vrstvu</t>
  </si>
  <si>
    <t>https://podminky.urs.cz/item/CS_URS_2024_02/712340834</t>
  </si>
  <si>
    <t>185*2</t>
  </si>
  <si>
    <t>15</t>
  </si>
  <si>
    <t>712363210</t>
  </si>
  <si>
    <t>Provedení povlakové krytiny střech do 10° montáž pochozí střešní fólie horkovzdušným svarem</t>
  </si>
  <si>
    <t>30</t>
  </si>
  <si>
    <t>Provedení povlakové krytiny střech plochých do 10° fólií ostatní činnosti při pokládání hydroizolačních fólií (materiál ve specifikaci) přivaření pochozí střešní fólie horkovzdušným svarem</t>
  </si>
  <si>
    <t>https://podminky.urs.cz/item/CS_URS_2024_02/712363210</t>
  </si>
  <si>
    <t>M</t>
  </si>
  <si>
    <t>28322037</t>
  </si>
  <si>
    <t>fólie střešní mPVC s pochůznou protiskluzovou úpravou na horním povrchu tl 2,5mm</t>
  </si>
  <si>
    <t>32</t>
  </si>
  <si>
    <t>17</t>
  </si>
  <si>
    <t>712363405</t>
  </si>
  <si>
    <t>Provedení povlak krytiny mechanicky kotvenou do betonu TI tl do 100 mm krajní pole, budova v do 18 m</t>
  </si>
  <si>
    <t>34</t>
  </si>
  <si>
    <t>Provedení povlakové krytiny střech plochých do 10° z mechanicky kotvených hydroizolačních fólií včetně položení fólie a horkovzdušného svaření tl. tepelné izolace do 100 mm budovy výšky do 18 m, kotvené do betonu krajní pole</t>
  </si>
  <si>
    <t>https://podminky.urs.cz/item/CS_URS_2024_02/712363405</t>
  </si>
  <si>
    <t>185*1,2</t>
  </si>
  <si>
    <t>28322064</t>
  </si>
  <si>
    <t>fólie hydroizolační střešní mPVC mechanicky kotvená se zvýšenou požární odolností tl 1,5mm</t>
  </si>
  <si>
    <t>36</t>
  </si>
  <si>
    <t>P</t>
  </si>
  <si>
    <t>Poznámka k položce:_x000d_
Poznámka k položce: Odolnost střešního pláště BroofT3</t>
  </si>
  <si>
    <t>1,1*222</t>
  </si>
  <si>
    <t>19</t>
  </si>
  <si>
    <t>712775911</t>
  </si>
  <si>
    <t>Dodávka a montáž separační vrstvy z geotextilií včetně připevnění, sklon střechy do 5°</t>
  </si>
  <si>
    <t>38</t>
  </si>
  <si>
    <t>https://podminky.urs.cz/item/CS_URS_2024_02/712775911</t>
  </si>
  <si>
    <t>712999003</t>
  </si>
  <si>
    <t>Montáž PVC-P manžety pro aplikaci fotovoltaických nebo solárních panelů</t>
  </si>
  <si>
    <t>m</t>
  </si>
  <si>
    <t>40</t>
  </si>
  <si>
    <t>Provedení povlakové krytiny střech - ostatní práce montáž profilu pro aplikaci fotvoltaických nebo solárních panelů bez perforace hydroizolace PVC-P manžety</t>
  </si>
  <si>
    <t>https://podminky.urs.cz/item/CS_URS_2024_02/712999003</t>
  </si>
  <si>
    <t>28341000</t>
  </si>
  <si>
    <t>manžeta PVC-P pro systémové řešení montáže fotovoltaických nebo solárních panelů bez perforace hydroizolace</t>
  </si>
  <si>
    <t>42</t>
  </si>
  <si>
    <t>727</t>
  </si>
  <si>
    <t>Zdravotechnika - požární ochrana</t>
  </si>
  <si>
    <t>727111002</t>
  </si>
  <si>
    <t>Trubní ucpávka ocelového potrubí bez izolace DN 32 stěnou tl 100 mm požární odolnost EI 120</t>
  </si>
  <si>
    <t>kus</t>
  </si>
  <si>
    <t>CS ÚRS 2023 02</t>
  </si>
  <si>
    <t>44</t>
  </si>
  <si>
    <t>Protipožární trubní ucpávky ocelového potrubí bez izolace prostup stěnou tloušťky 100 mm požární odolnost EI 120 DN 32</t>
  </si>
  <si>
    <t>https://podminky.urs.cz/item/CS_URS_2023_02/727111002</t>
  </si>
  <si>
    <t>762</t>
  </si>
  <si>
    <t>Konstrukce tesařské</t>
  </si>
  <si>
    <t>23</t>
  </si>
  <si>
    <t>762361312</t>
  </si>
  <si>
    <t>Konstrukční a vyrovnávací vrstva pod klempířské prvky (atiky) z desek dřevoštěpkových tl 22 mm</t>
  </si>
  <si>
    <t>46</t>
  </si>
  <si>
    <t>Konstrukční vrstva pod klempířské prvky pro oplechování horních ploch zdí a nadezdívek (atik) z desek dřevoštěpkových šroubovaných do podkladu, tloušťky desky 22 mm</t>
  </si>
  <si>
    <t>https://podminky.urs.cz/item/CS_URS_2024_02/762361312</t>
  </si>
  <si>
    <t>41,5*0,45*1,1</t>
  </si>
  <si>
    <t>998762121</t>
  </si>
  <si>
    <t>Přesun hmot tonážní pro kce tesařské ruční v objektech v do 6 m</t>
  </si>
  <si>
    <t>48</t>
  </si>
  <si>
    <t>Přesun hmot pro konstrukce tesařské stanovený z hmotnosti přesunovaného materiálu vodorovná dopravní vzdálenost do 50 m ruční (bez užití mechanizace) v objektech výšky do 6 m</t>
  </si>
  <si>
    <t>https://podminky.urs.cz/item/CS_URS_2024_02/998762121</t>
  </si>
  <si>
    <t>764</t>
  </si>
  <si>
    <t>Konstrukce klempířské</t>
  </si>
  <si>
    <t>25</t>
  </si>
  <si>
    <t>764002841</t>
  </si>
  <si>
    <t>Demontáž oplechování horních ploch zdí a nadezdívek do suti</t>
  </si>
  <si>
    <t>50</t>
  </si>
  <si>
    <t>Demontáž klempířských konstrukcí oplechování horních ploch zdí a nadezdívek do suti</t>
  </si>
  <si>
    <t>https://podminky.urs.cz/item/CS_URS_2023_02/764002841</t>
  </si>
  <si>
    <t>60-18,5</t>
  </si>
  <si>
    <t>764204105</t>
  </si>
  <si>
    <t>Montáž oplechování horních ploch zdí, nadezdívek (atik) a ostatních klempířských prvků rozvinuté šířky do 400 mm</t>
  </si>
  <si>
    <t>52</t>
  </si>
  <si>
    <t>https://podminky.urs.cz/item/CS_URS_2024_02/764204105</t>
  </si>
  <si>
    <t>27</t>
  </si>
  <si>
    <t>55344509</t>
  </si>
  <si>
    <t>okapnice z poplastovaného plechu (PVC-P)</t>
  </si>
  <si>
    <t>54</t>
  </si>
  <si>
    <t>55344505</t>
  </si>
  <si>
    <t>okapnice atiková háková z poplastovaného plechu (PVC-P)</t>
  </si>
  <si>
    <t>56</t>
  </si>
  <si>
    <t>29</t>
  </si>
  <si>
    <t>55344500</t>
  </si>
  <si>
    <t>lišta dilatační z poplastovaného plechu (PVC-P)</t>
  </si>
  <si>
    <t>58</t>
  </si>
  <si>
    <t>55344006</t>
  </si>
  <si>
    <t>lišta L koutová vnitřní z poplastovaného plechu (PVC-P)</t>
  </si>
  <si>
    <t>60</t>
  </si>
  <si>
    <t>Poznámka k položce:_x000d_
Poznámka k položce: dodávka včetně montáže</t>
  </si>
  <si>
    <t>41,5+6*4</t>
  </si>
  <si>
    <t>31</t>
  </si>
  <si>
    <t>55344490</t>
  </si>
  <si>
    <t>lišta tmelící z poplastovaného plechu (PVC-P)</t>
  </si>
  <si>
    <t>62</t>
  </si>
  <si>
    <t>1,2*4*7</t>
  </si>
  <si>
    <t>767</t>
  </si>
  <si>
    <t>Konstrukce zámečnické</t>
  </si>
  <si>
    <t>767881112</t>
  </si>
  <si>
    <t>Montáž bodů záchytného systému do železobetonu chemickou kotvou</t>
  </si>
  <si>
    <t>1699005285</t>
  </si>
  <si>
    <t>Montáž záchytného systému proti pádu bodů samostatných nebo v systému s poddajným kotvícím vedením do železobetonu chemickou kotvou</t>
  </si>
  <si>
    <t>https://podminky.urs.cz/item/CS_URS_2024_02/767881112</t>
  </si>
  <si>
    <t>33</t>
  </si>
  <si>
    <t>70921326</t>
  </si>
  <si>
    <t>kotvicí bod pro betonové konstrukce pomocí rozpěrné kotvy nebo chemické kotvy dl 200mm</t>
  </si>
  <si>
    <t>-412491464</t>
  </si>
  <si>
    <t>767881152</t>
  </si>
  <si>
    <t>D+M nástavců (středový-rohový-dělící) v záchytném systému poddajného kotvícího vedení přes 50 do 200 m</t>
  </si>
  <si>
    <t>soubor</t>
  </si>
  <si>
    <t>1690304809</t>
  </si>
  <si>
    <t>D+M záchytného systému proti pádu nástavců určených k upevnění na sloupky nebo body v systému poddajného kotvícího vedení středových, rohových, dělících délky vedení přes 50 do 200 m</t>
  </si>
  <si>
    <t>https://podminky.urs.cz/item/CS_URS_2024_02/767881152</t>
  </si>
  <si>
    <t>35</t>
  </si>
  <si>
    <t>767881161</t>
  </si>
  <si>
    <t>Montáž lana do nástavců v záchytném systému poddajného kotvícího vedení</t>
  </si>
  <si>
    <t>-344171466</t>
  </si>
  <si>
    <t>Montáž záchytného systému proti pádu nástavců určených k upevnění na sloupky nebo body v systému poddajného kotvícího vedení montáž lana uchycení lana k nástavcům</t>
  </si>
  <si>
    <t>https://podminky.urs.cz/item/CS_URS_2024_02/767881161</t>
  </si>
  <si>
    <t>31452201</t>
  </si>
  <si>
    <t>nerezové lano určené pro systémy s požadavkem na permanentní kotvicí vedení tl 8mm</t>
  </si>
  <si>
    <t>543132141</t>
  </si>
  <si>
    <t>Práce a dodávky M</t>
  </si>
  <si>
    <t>21-M</t>
  </si>
  <si>
    <t>Elektromontáže</t>
  </si>
  <si>
    <t>37</t>
  </si>
  <si>
    <t>218220101</t>
  </si>
  <si>
    <t>Demontáž hromosvodného vedení svodových vodičů s podpěrami, průměru do 10 mm</t>
  </si>
  <si>
    <t>64</t>
  </si>
  <si>
    <t>https://podminky.urs.cz/item/CS_URS_2024_02/218220101</t>
  </si>
  <si>
    <t>B - Budova V4, V3 - objekt dětské skupiny</t>
  </si>
  <si>
    <t xml:space="preserve">    713 - Izolace tepelné</t>
  </si>
  <si>
    <t xml:space="preserve">    721 - Zdravotechnika - vnitřní kanalizace</t>
  </si>
  <si>
    <t xml:space="preserve">    23-M - Montáže potrubí</t>
  </si>
  <si>
    <t>47</t>
  </si>
  <si>
    <t>49</t>
  </si>
  <si>
    <t>965042141</t>
  </si>
  <si>
    <t>Bourání podkladů pod dlažby nebo mazanin betonových nebo z litého asfaltu tl do 100 mm pl přes 4 m2</t>
  </si>
  <si>
    <t>m3</t>
  </si>
  <si>
    <t>Bourání mazanin betonových nebo z litého asfaltu tl. do 100 mm, plochy přes 4 m2</t>
  </si>
  <si>
    <t>https://podminky.urs.cz/item/CS_URS_2024_02/965042141</t>
  </si>
  <si>
    <t>640*0,08</t>
  </si>
  <si>
    <t>63</t>
  </si>
  <si>
    <t>965082923</t>
  </si>
  <si>
    <t>Odstranění násypů pod podlahami tl do 100 mm pl přes 2 m2</t>
  </si>
  <si>
    <t>Odstranění násypu pod podlahami nebo ochranného násypu na střechách tl. do 100 mm, plochy přes 2 m2</t>
  </si>
  <si>
    <t>https://podminky.urs.cz/item/CS_URS_2024_02/965082923</t>
  </si>
  <si>
    <t>51</t>
  </si>
  <si>
    <t>67</t>
  </si>
  <si>
    <t>997013211</t>
  </si>
  <si>
    <t>Vnitrostaveništní doprava suti a vybouraných hmot pro budovy v do 6 m ručně</t>
  </si>
  <si>
    <t>Vnitrostaveništní doprava suti a vybouraných hmot vodorovně do 50 m s naložením ručně pro budovy a haly výšky do 6 m</t>
  </si>
  <si>
    <t>https://podminky.urs.cz/item/CS_URS_2024_02/997013211</t>
  </si>
  <si>
    <t>202,678*20</t>
  </si>
  <si>
    <t>202,678-17,5</t>
  </si>
  <si>
    <t>57</t>
  </si>
  <si>
    <t>998011010</t>
  </si>
  <si>
    <t>Přesun hmot pro budovy zděné s omezením mechanizace pro budovy v přes 12 do 24 m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</si>
  <si>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</si>
  <si>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https://podminky.urs.cz/item/CS_URS_2024_02/998011010</t>
  </si>
  <si>
    <t>53</t>
  </si>
  <si>
    <t>640</t>
  </si>
  <si>
    <t>640*2</t>
  </si>
  <si>
    <t>712363605</t>
  </si>
  <si>
    <t>Provedení povlak krytiny mechanicky kotvenou do betonu TI tl přes 240 mm krajní pole, budova v do 18 m</t>
  </si>
  <si>
    <t>Provedení povlakové krytiny střech plochých do 10° z mechanicky kotvených hydroizolačních fólií včetně položení fólie a horkovzdušného svaření tl. tepelné izolace přes 240 mm budovy výšky do 18 m, kotvené do betonu krajní pole</t>
  </si>
  <si>
    <t>https://podminky.urs.cz/item/CS_URS_2024_02/712363605</t>
  </si>
  <si>
    <t>1,2*(640+168)</t>
  </si>
  <si>
    <t>713</t>
  </si>
  <si>
    <t>Izolace tepelné</t>
  </si>
  <si>
    <t>713141136</t>
  </si>
  <si>
    <t>Montáž izolace tepelné střech plochých lepené za studena nízkoexpanzní (PUR) pěnou 1 vrstva rohoží, pásů, dílců, desek</t>
  </si>
  <si>
    <t>Montáž tepelné izolace střech plochých rohožemi, pásy, deskami, dílci, bloky (izolační materiál ve specifikaci) přilepenými za studena jednovrstvá nízkoexpanzní (PUR) pěnou</t>
  </si>
  <si>
    <t>https://podminky.urs.cz/item/CS_URS_2024_02/713141136</t>
  </si>
  <si>
    <t>1,2*(640+168)+90,72</t>
  </si>
  <si>
    <t>55</t>
  </si>
  <si>
    <t>28375014</t>
  </si>
  <si>
    <t>deska EPS 70 pro konstrukce s malým zatížením λ=0,039 tl 150mm</t>
  </si>
  <si>
    <t>1,2*(640)</t>
  </si>
  <si>
    <t>28375816</t>
  </si>
  <si>
    <t>deska EPS S pro aplikace bez zatížení λ=0,042-0,043 tl 50mm</t>
  </si>
  <si>
    <t>1,2*(168)</t>
  </si>
  <si>
    <t>65</t>
  </si>
  <si>
    <t>713141336</t>
  </si>
  <si>
    <t>Montáž izolace tepelné střech plochých lepené za studena nízkoexpanzní (PUR) pěnou, spádová vrstva</t>
  </si>
  <si>
    <t>Montáž tepelné izolace střech plochých spádovými klíny v ploše přilepenými za studena nízkoexpanzní (PUR) pěnou</t>
  </si>
  <si>
    <t>https://podminky.urs.cz/item/CS_URS_2024_02/713141336</t>
  </si>
  <si>
    <t>1,2*640</t>
  </si>
  <si>
    <t>66</t>
  </si>
  <si>
    <t>28376141</t>
  </si>
  <si>
    <t>klín izolační spád do 5% EPS 100</t>
  </si>
  <si>
    <t>768*0,08</t>
  </si>
  <si>
    <t>721</t>
  </si>
  <si>
    <t>Zdravotechnika - vnitřní kanalizace</t>
  </si>
  <si>
    <t>721210824</t>
  </si>
  <si>
    <t>Demontáž vpustí střešních DN 150</t>
  </si>
  <si>
    <t>Demontáž kanalizačního příslušenství střešních vtoků DN 150</t>
  </si>
  <si>
    <t>https://podminky.urs.cz/item/CS_URS_2024_02/721210824</t>
  </si>
  <si>
    <t>721239114</t>
  </si>
  <si>
    <t>Montáž střešního vtoku svislý odtok do DN 160 ostatní typ</t>
  </si>
  <si>
    <t>Střešní vtoky (vpusti) montáž střešních vtoků ostatních typů se svislým odtokem do DN 160</t>
  </si>
  <si>
    <t>https://podminky.urs.cz/item/CS_URS_2024_02/721239114</t>
  </si>
  <si>
    <t>Poznámka k položce:_x000d_
Poznámka k položce: Specifikace položky dle PD: K5</t>
  </si>
  <si>
    <t>56231112</t>
  </si>
  <si>
    <t>vtok střešní svislý pro PVC-P hydroizolaci plochých střech s vyhříváním DN 75, DN 110, DN 125, DN 160</t>
  </si>
  <si>
    <t>59</t>
  </si>
  <si>
    <t>762341275</t>
  </si>
  <si>
    <t>Montáž bednění střech rovných a šikmých sklonu do 60° z desek dřevotřískových na pero a drážku</t>
  </si>
  <si>
    <t>Montáž bednění střech rovných a šikmých sklonu do 60° s vyřezáním otvorů z desek dřevotřískových nebo dřevoštěpkových na pero a drážku</t>
  </si>
  <si>
    <t>https://podminky.urs.cz/item/CS_URS_2024_02/762341275</t>
  </si>
  <si>
    <t>Poznámka k položce:_x000d_
Poznámka k položce: bednění pod úrovní střešního pláště po demontáží VZT prvků</t>
  </si>
  <si>
    <t>9*1</t>
  </si>
  <si>
    <t>60722233</t>
  </si>
  <si>
    <t>deska dřevotřísková surová 925x2050mm tl 22mm - vodovzdorná, P+D</t>
  </si>
  <si>
    <t>68</t>
  </si>
  <si>
    <t>9*1,1 "Přepočtené koeficientem množství</t>
  </si>
  <si>
    <t>61</t>
  </si>
  <si>
    <t>70</t>
  </si>
  <si>
    <t>190*0,45*1,1</t>
  </si>
  <si>
    <t>72</t>
  </si>
  <si>
    <t>74</t>
  </si>
  <si>
    <t>172+18</t>
  </si>
  <si>
    <t>76</t>
  </si>
  <si>
    <t>190</t>
  </si>
  <si>
    <t>78</t>
  </si>
  <si>
    <t>190*1,2</t>
  </si>
  <si>
    <t>39</t>
  </si>
  <si>
    <t>80</t>
  </si>
  <si>
    <t>6+16</t>
  </si>
  <si>
    <t>lišta L koutová vnitřní z poplastovaného plechu (PVC-P) rš 100mm</t>
  </si>
  <si>
    <t>82</t>
  </si>
  <si>
    <t>2*(1,2*(190+22+22))</t>
  </si>
  <si>
    <t>41</t>
  </si>
  <si>
    <t>lišta tmelící z poplastovaného plechu (PVC-P) rš 100mm</t>
  </si>
  <si>
    <t>84</t>
  </si>
  <si>
    <t>925802005</t>
  </si>
  <si>
    <t>69</t>
  </si>
  <si>
    <t>-370582388</t>
  </si>
  <si>
    <t>-835086881</t>
  </si>
  <si>
    <t>71</t>
  </si>
  <si>
    <t>-453479252</t>
  </si>
  <si>
    <t>909422354</t>
  </si>
  <si>
    <t>767996801</t>
  </si>
  <si>
    <t>Demontáž atypických zámečnických konstrukcí rozebráním hm jednotlivých dílů do 50 kg</t>
  </si>
  <si>
    <t>kg</t>
  </si>
  <si>
    <t>86</t>
  </si>
  <si>
    <t>Demontáž ostatních zámečnických konstrukcí rozebráním o hmotnosti jednotlivých dílů do 50 kg</t>
  </si>
  <si>
    <t>https://podminky.urs.cz/item/CS_URS_2024_02/767996801</t>
  </si>
  <si>
    <t>Poznámka k položce:_x000d_
Poznámka k položce: demontáž nevyužitých VZT prvků na střeše, ukončení/demontáž pod úrovní střešního pláště a zakryto OSB deskou tl. 22mm</t>
  </si>
  <si>
    <t>88</t>
  </si>
  <si>
    <t>23-M</t>
  </si>
  <si>
    <t>Montáže potrubí</t>
  </si>
  <si>
    <t>43</t>
  </si>
  <si>
    <t>230202226</t>
  </si>
  <si>
    <t>Montáž manžety na chráničku potrubí plastové průměru přes 110 do 160 mm</t>
  </si>
  <si>
    <t>90</t>
  </si>
  <si>
    <t>Montáž manžety na chráničku potrubí plastového dn přes 110 do 160 mm</t>
  </si>
  <si>
    <t>https://podminky.urs.cz/item/CS_URS_2024_02/230202226</t>
  </si>
  <si>
    <t>Poznámka k položce:_x000d_
Poznámka k položce: Specifikace položky dle PD: K3</t>
  </si>
  <si>
    <t>28655120</t>
  </si>
  <si>
    <t>manžeta chráničky vč. upínací pásky do DN 150</t>
  </si>
  <si>
    <t>256</t>
  </si>
  <si>
    <t>92</t>
  </si>
  <si>
    <t>C - Budova M1, M2, L - Chirurgie, urgent</t>
  </si>
  <si>
    <t xml:space="preserve">    741 - Elektroinstalace - silnoproud</t>
  </si>
  <si>
    <t>5*8</t>
  </si>
  <si>
    <t>997013311</t>
  </si>
  <si>
    <t>Montáž a demontáž shozu suti v do 10 m</t>
  </si>
  <si>
    <t>Shoz na stavební suť montáž a demontáž shozu výšky do 10 m</t>
  </si>
  <si>
    <t>https://podminky.urs.cz/item/CS_URS_2024_02/997013311</t>
  </si>
  <si>
    <t>997013321</t>
  </si>
  <si>
    <t>Příplatek k shozu suti v do 10 m za první a ZKD den použití</t>
  </si>
  <si>
    <t>Shoz na stavební suť montáž a demontáž shozu výšky Příplatek za první a každý další den použití shozu výšky do 10 m</t>
  </si>
  <si>
    <t>https://podminky.urs.cz/item/CS_URS_2024_02/997013321</t>
  </si>
  <si>
    <t>6*25</t>
  </si>
  <si>
    <t>83,346*20</t>
  </si>
  <si>
    <t>998011008</t>
  </si>
  <si>
    <t>Přesun hmot pro budovy zděné s omezením mechanizace pro budovy v do 6 m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</si>
  <si>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</si>
  <si>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https://podminky.urs.cz/item/CS_URS_2024_02/998011008</t>
  </si>
  <si>
    <t>632481215</t>
  </si>
  <si>
    <t>Odstranění separační vrstvy z geotextilie</t>
  </si>
  <si>
    <t>https://podminky.urs.cz/item/CS_URS_2024_02/632481215</t>
  </si>
  <si>
    <t>710+190</t>
  </si>
  <si>
    <t>90*1,1655 "Přepočtené koeficientem množství</t>
  </si>
  <si>
    <t>900*1,2</t>
  </si>
  <si>
    <t>1080*1,1655 "Přepočtené koeficientem množství</t>
  </si>
  <si>
    <t>712363803</t>
  </si>
  <si>
    <t>Odstranění povlakové krytiny mechanicky kotvené do betonu, budova v do 18 m</t>
  </si>
  <si>
    <t>Odstranění povlakové krytiny střech plochých do 10° s mechanicky kotvenou izolací pro jakoukoli tloušťku izolace budovy výšky do 18 m, kotvené do betonu</t>
  </si>
  <si>
    <t>https://podminky.urs.cz/item/CS_URS_2024_02/712363803</t>
  </si>
  <si>
    <t>900</t>
  </si>
  <si>
    <t>712990832</t>
  </si>
  <si>
    <t>Odstranění násypu povlakové krytiny střech přes 10° tl do 50 mm</t>
  </si>
  <si>
    <t>Odstranění násypu nebo nánosu ze střech násypu přes 10°, tl. do 50 mm</t>
  </si>
  <si>
    <t>https://podminky.urs.cz/item/CS_URS_2024_02/712990832</t>
  </si>
  <si>
    <t>Poznámka k položce:_x000d_
Poznámka k položce: Odstranění kačírku tl. do 50mm</t>
  </si>
  <si>
    <t>710</t>
  </si>
  <si>
    <t>776145811</t>
  </si>
  <si>
    <t>Odstranění parozábran volně položených</t>
  </si>
  <si>
    <t>https://podminky.urs.cz/item/CS_URS_2024_02/776145811</t>
  </si>
  <si>
    <t>713140822</t>
  </si>
  <si>
    <t>Odstranění tepelné izolace střech nadstřešní volně kladené z polystyrenu nasáklého vodou tl do 100 mm</t>
  </si>
  <si>
    <t>Odstranění tepelné izolace střech plochých z rohoží, pásů, dílců, desek, bloků nadstřešních izolací volně položených z polystyrenu nasáklého vodou, tloušťka izolace do 100 mm</t>
  </si>
  <si>
    <t>https://podminky.urs.cz/item/CS_URS_2024_02/713140822</t>
  </si>
  <si>
    <t>713140824</t>
  </si>
  <si>
    <t>Odstranění tepelné izolace střech nadstřešní volně kladené z polystyrenu nasáklého vodou tl přes 100 do 200 mm</t>
  </si>
  <si>
    <t>Odstranění tepelné izolace střech plochých z rohoží, pásů, dílců, desek, bloků nadstřešních izolací volně položených z polystyrenu nasáklého vodou, tloušťka izolace přes 100 do 200 mm</t>
  </si>
  <si>
    <t>https://podminky.urs.cz/item/CS_URS_2024_02/713140824</t>
  </si>
  <si>
    <t>28372317</t>
  </si>
  <si>
    <t>deska EPS 100 pro konstrukce s běžným zatížením λ=0,037 tl 150mm</t>
  </si>
  <si>
    <t>900*0,08</t>
  </si>
  <si>
    <t>713291132</t>
  </si>
  <si>
    <t>Montáž parozábrany</t>
  </si>
  <si>
    <t>https://podminky.urs.cz/item/CS_URS_2024_02/713291132</t>
  </si>
  <si>
    <t>28329089</t>
  </si>
  <si>
    <t>fólie PE vyztužená pro parotěsnou vrstvu (reakce na oheň - třída B) 210g/m2</t>
  </si>
  <si>
    <t>900*1,1655 "Přepočtené koeficientem množství</t>
  </si>
  <si>
    <t>741</t>
  </si>
  <si>
    <t>Elektroinstalace - silnoproud</t>
  </si>
  <si>
    <t>741920251</t>
  </si>
  <si>
    <t>Ucpávka prostupu tmelem samostatného kabelu do D 21 mm stropem tl do 150 mm požární odolnost EI 90</t>
  </si>
  <si>
    <t>Protipožární ucpávky samostatných kabelů prostup stropem, tloušťky do 150 mm tmelem požární odolnost EI 90, průměr kabelu do 21 mm</t>
  </si>
  <si>
    <t>https://podminky.urs.cz/item/CS_URS_2024_02/741920251</t>
  </si>
  <si>
    <t>227,700*0,45*1,1</t>
  </si>
  <si>
    <t>1,1*(190+17)</t>
  </si>
  <si>
    <t>1,1*207</t>
  </si>
  <si>
    <t>okapnice atiková z poplastovaného plechu (PVC-P)</t>
  </si>
  <si>
    <t>1,2*207</t>
  </si>
  <si>
    <t>(190+17+17)*1,1</t>
  </si>
  <si>
    <t>45</t>
  </si>
  <si>
    <t>-1561467252</t>
  </si>
  <si>
    <t>-1299674015</t>
  </si>
  <si>
    <t>767881153</t>
  </si>
  <si>
    <t>D+M nástavců (středový-rohový-dělící) v záchytném systému poddajného kotvícího vedení přes 200 m</t>
  </si>
  <si>
    <t>66080300</t>
  </si>
  <si>
    <t>D+M záchytného systému proti pádu nástavců určených k upevnění na sloupky nebo body v systému poddajného kotvícího vedení středových, rohových, dělících délky vedení přes 200 m</t>
  </si>
  <si>
    <t>https://podminky.urs.cz/item/CS_URS_2024_02/767881153</t>
  </si>
  <si>
    <t>-603474778</t>
  </si>
  <si>
    <t>-1344911405</t>
  </si>
  <si>
    <t>767893127</t>
  </si>
  <si>
    <t>D+M stříšek nad venkovními rozvaděči z kovových profilů kotvených k nosné konstrukci pomocí konzol, výplň z plechu rovná, šířky do 1,50 m</t>
  </si>
  <si>
    <t>445776631</t>
  </si>
  <si>
    <t>https://podminky.urs.cz/item/CS_URS_2024_02/767893127</t>
  </si>
  <si>
    <t>Poznámka k položce:_x000d_
Kotveno do zdi, stříška nad rozvaděči/střídači na zdi</t>
  </si>
  <si>
    <t>111589007</t>
  </si>
  <si>
    <t>94</t>
  </si>
  <si>
    <t>96</t>
  </si>
  <si>
    <t>D - Budova O - infekční pavilón</t>
  </si>
  <si>
    <t>941311112</t>
  </si>
  <si>
    <t>Montáž lešení řadového modulového lehkého zatížení do 200 kg/m2 š od 0,6 do 0,9 m v přes 10 do 25 m</t>
  </si>
  <si>
    <t>Lešení řadové modulové lehké pracovní s podlahami s provozním zatížením tř. 3 do 200 kg/m2 šířky tř. SW06 od 0,6 do 0,9 m výšky přes 10 do 25 m montáž</t>
  </si>
  <si>
    <t>https://podminky.urs.cz/item/CS_URS_2024_02/941311112</t>
  </si>
  <si>
    <t>15*5</t>
  </si>
  <si>
    <t>941311212</t>
  </si>
  <si>
    <t>Příplatek k lešení řadovému modulovému lehkému do 200 kg/m2 š od 0,6 do 0,9 m v přes 10 do 25 m za každý den použití</t>
  </si>
  <si>
    <t>Lešení řadové modulové lehké pracovní s podlahami s provozním zatížením tř. 3 do 200 kg/m2 šířky tř. SW06 od 0,6 do 0,9 m výšky přes 10 do 25 m příplatek k ceně za každý den použití</t>
  </si>
  <si>
    <t>https://podminky.urs.cz/item/CS_URS_2024_02/941311212</t>
  </si>
  <si>
    <t>75*45</t>
  </si>
  <si>
    <t>941311812</t>
  </si>
  <si>
    <t>Demontáž lešení řadového modulového lehkého zatížení do 200 kg/m2 š od 0,6 do 0,9 m v přes 10 do 25 m</t>
  </si>
  <si>
    <t>Lešení řadové modulové lehké pracovní s podlahami s provozním zatížením tř. 3 do 200 kg/m2 šířky tř. SW06 od 0,6 do 0,9 m výšky přes 10 do 25 m demontáž</t>
  </si>
  <si>
    <t>https://podminky.urs.cz/item/CS_URS_2024_02/941311812</t>
  </si>
  <si>
    <t>75*10</t>
  </si>
  <si>
    <t>20,063*20</t>
  </si>
  <si>
    <t>1*1,2*(20+25+27+3+10+8+8+3+3+3+23)</t>
  </si>
  <si>
    <t>159,6*1,1655 "Přepočtené koeficientem množství</t>
  </si>
  <si>
    <t>1,2*(500+105+280+70+28)</t>
  </si>
  <si>
    <t>1179,6*1,1655 "Přepočtené koeficientem množství</t>
  </si>
  <si>
    <t>500+105+280+70+28</t>
  </si>
  <si>
    <t>983</t>
  </si>
  <si>
    <t>775145811</t>
  </si>
  <si>
    <t>Demontáž parozábran volně položených</t>
  </si>
  <si>
    <t>https://podminky.urs.cz/item/CS_URS_2024_02/775145811</t>
  </si>
  <si>
    <t>1,2*(500+280)</t>
  </si>
  <si>
    <t>Poznámka k položce:_x000d_
Poznámka k položce: - Spádové klíny - EPS 100S - EXP</t>
  </si>
  <si>
    <t>3*(500+280)</t>
  </si>
  <si>
    <t>1,2*(1238,58*2+255,78)</t>
  </si>
  <si>
    <t>28375861</t>
  </si>
  <si>
    <t>deska EPS S pro aplikace bez zatížení λ=0,042-0,043 tl 100mm</t>
  </si>
  <si>
    <t>1179,6*1,05 "Přepočtené koeficientem množství</t>
  </si>
  <si>
    <t>28376422</t>
  </si>
  <si>
    <t>deska XPS hrana polodrážková a hladký povrch 300kPA λ=0,035 tl 100mm</t>
  </si>
  <si>
    <t>0,05*(1,2*(500+280))</t>
  </si>
  <si>
    <t>713291333</t>
  </si>
  <si>
    <t>Montáž izolace tepelné parotěsné zábrany folií</t>
  </si>
  <si>
    <t>https://podminky.urs.cz/item/CS_URS_2024_02/713291333</t>
  </si>
  <si>
    <t>290,4*0,45*1,1</t>
  </si>
  <si>
    <t>998762123</t>
  </si>
  <si>
    <t>Přesun hmot tonážní pro kce tesařské ruční v objektech v přes 12 do 24 m</t>
  </si>
  <si>
    <t>Přesun hmot pro konstrukce tesařské stanovený z hmotnosti přesunovaného materiálu vodorovná dopravní vzdálenost do 50 m ruční (bez užití mechanizace) v objektech výšky přes 12 do 24 m</t>
  </si>
  <si>
    <t>https://podminky.urs.cz/item/CS_URS_2024_02/998762123</t>
  </si>
  <si>
    <t>243,60+31,2+15,6</t>
  </si>
  <si>
    <t>1,2*26</t>
  </si>
  <si>
    <t>1,2*(105+70+28)</t>
  </si>
  <si>
    <t>1,2*13</t>
  </si>
  <si>
    <t>243,60+46,80</t>
  </si>
  <si>
    <t>3,4</t>
  </si>
  <si>
    <t>-1270902766</t>
  </si>
  <si>
    <t>-2128081562</t>
  </si>
  <si>
    <t>-569989244</t>
  </si>
  <si>
    <t>130134880</t>
  </si>
  <si>
    <t>-590539359</t>
  </si>
  <si>
    <t>-209126495</t>
  </si>
  <si>
    <t>230202228</t>
  </si>
  <si>
    <t>Montáž manžety na chráničku potrubí plastové průměru přes 200 do 250 mm</t>
  </si>
  <si>
    <t>Montáž manžety na chráničku potrubí plastového dn přes 200 do 250 mm</t>
  </si>
  <si>
    <t>https://podminky.urs.cz/item/CS_URS_2024_02/230202228</t>
  </si>
  <si>
    <t>Poznámka k položce:_x000d_
Poznámka k položce: Specifikace položky dle PD: K4</t>
  </si>
  <si>
    <t>28655120.1</t>
  </si>
  <si>
    <t>manžeta chráničky vč. upínací pásky do DN 250</t>
  </si>
  <si>
    <t>2024-10-04-1 - FVE Nemocnice Havířov,objekt O-Infekční</t>
  </si>
  <si>
    <t>HZS - Hodinové zúčtovací sazby</t>
  </si>
  <si>
    <t>VRN - Vedlejší rozpočtové náklady</t>
  </si>
  <si>
    <t xml:space="preserve">    VRN1 - Průzkumné, geodetické a projektové práce</t>
  </si>
  <si>
    <t>741110002</t>
  </si>
  <si>
    <t>Montáž trubka plastová tuhá D přes 23 do 35 mm uložená pevně</t>
  </si>
  <si>
    <t>34571447</t>
  </si>
  <si>
    <t>trubka elektroinstalační plastová ohebná středně odolná z PVC s vnitřní kluznou vrstvou UV stabilní D 24,3/32mm poloměr ohybu &gt;130mm</t>
  </si>
  <si>
    <t>468*1,05 "Přepočtené koeficientem množství</t>
  </si>
  <si>
    <t>741110512</t>
  </si>
  <si>
    <t>Montáž lišta a kanálek vkládací šířky přes 60 do 120 mm s víčkem</t>
  </si>
  <si>
    <t>34573013</t>
  </si>
  <si>
    <t>kanál parapetní bezhalogenový dutý 90x55mm</t>
  </si>
  <si>
    <t>14*1,05 "Přepočtené koeficientem množství</t>
  </si>
  <si>
    <t>741120101</t>
  </si>
  <si>
    <t>Montáž vodič Cu izolovaný plný a laněný s PVC pláštěm žíla 0,15 až 16 mm2 zatažený (např. CY, CHAH-V)</t>
  </si>
  <si>
    <t>34141027</t>
  </si>
  <si>
    <t>vodič propojovací flexibilní jádro Cu lanované izolace PVC 450/750V (H07V-K) 1x6mm2</t>
  </si>
  <si>
    <t>Poznámka k položce:_x000d_
Poznámka k položce: H07V-K CYA, průměr vodiče 5,3mm</t>
  </si>
  <si>
    <t>415*1,15 "Přepočtené koeficientem množství</t>
  </si>
  <si>
    <t>34141029</t>
  </si>
  <si>
    <t>vodič propojovací flexibilní jádro Cu lanované izolace PVC 450/750V (H07V-K) 1x16mm2</t>
  </si>
  <si>
    <t>Poznámka k položce:_x000d_
Poznámka k položce: H07V-K CYA, průměr vodiče 8,1mm</t>
  </si>
  <si>
    <t>135*1,15 "Přepočtené koeficientem množství</t>
  </si>
  <si>
    <t>741120125</t>
  </si>
  <si>
    <t>Montáž fotovoltaických kabelů uložených v trubkách nebo lištách průměru přes 6 do 10 mm</t>
  </si>
  <si>
    <t>34111852</t>
  </si>
  <si>
    <t>kabel fotovoltaický černý nebo červený průměr 10mm</t>
  </si>
  <si>
    <t>780*1,2 "Přepočtené koeficientem množství</t>
  </si>
  <si>
    <t>741122201</t>
  </si>
  <si>
    <t>Montáž kabel Cu plný kulatý žíla 2x1,5 až 6 mm2 uložený volně (např. CYKY)</t>
  </si>
  <si>
    <t>34111524</t>
  </si>
  <si>
    <t>kabel silový oheň retardující bezhalogenový s funkčností při požáru 180min a P60-R reakce na oheň B2cas1d1a1 jádro Cu 0,6/1kV (1-CSKH-V) 2x1,5mm2</t>
  </si>
  <si>
    <t>Poznámka k položce:_x000d_
Poznámka k položce: 1-CSKH-V P60-R B2cas1d1a1, průměr kabelu 10mm</t>
  </si>
  <si>
    <t>32*1,15 "Přepočtené koeficientem množství</t>
  </si>
  <si>
    <t>741122232</t>
  </si>
  <si>
    <t>Montáž kabel Cu plný kulatý žíla 5x4 až 6 mm2 uložený volně (např. CYKY)</t>
  </si>
  <si>
    <t>34111166</t>
  </si>
  <si>
    <t>kabel silový oheň retardující bezhalogenový bez funkční schopnosti při požáru třída reakce na oheň B2cas1d1a1 jádro Cu 0,6/1kV (1-CXKH-R B2) 5x6mm2</t>
  </si>
  <si>
    <t>Poznámka k položce:_x000d_
Poznámka k položce: 1-CXKH-R B2 B2cas1d1a1, průměr kabelu 16,7mm</t>
  </si>
  <si>
    <t>28*1,15 "Přepočtené koeficientem množství</t>
  </si>
  <si>
    <t>741130004</t>
  </si>
  <si>
    <t>Ukončení vodič izolovaný do 6 mm2 v rozváděči nebo na přístroji</t>
  </si>
  <si>
    <t>741130024</t>
  </si>
  <si>
    <t>Ukončení vodič izolovaný do 10 mm2 na svorkovnici</t>
  </si>
  <si>
    <t>741130061</t>
  </si>
  <si>
    <t>Ukončení vodič izolovaný do 25 mm2 nastřelení kabelového oka</t>
  </si>
  <si>
    <t>34567280</t>
  </si>
  <si>
    <t>oko kabelové Al 1-10kV lisovací plná 16x8</t>
  </si>
  <si>
    <t>34567024</t>
  </si>
  <si>
    <t>oko kabelové Cu lisovací lehčené 6x5</t>
  </si>
  <si>
    <t>741130420</t>
  </si>
  <si>
    <t>Nalisování konektorů na fotovoltaický kabel</t>
  </si>
  <si>
    <t>34111803</t>
  </si>
  <si>
    <t>konektory MC4 pro napojení prodlužovacích kabelů k fotovoltaickému panelu</t>
  </si>
  <si>
    <t>34111802</t>
  </si>
  <si>
    <t>konektor slučovací MC4 pro paralelní spojení kabelů od fotovoltaických panelů</t>
  </si>
  <si>
    <t>34111853</t>
  </si>
  <si>
    <t>konektor kabelový pár (samec-samice) pro fotovoltaiku</t>
  </si>
  <si>
    <t>741210001</t>
  </si>
  <si>
    <t>Montáž rozvodnice oceloplechová nebo plastová běžná do 20 kg</t>
  </si>
  <si>
    <t>RMAT0007</t>
  </si>
  <si>
    <t>rozvodnice hotová vybavená dle PD,výrobek,budova O,RDC1</t>
  </si>
  <si>
    <t xml:space="preserve">Poznámka k položce:_x000d_
Poznámka k položce: 1	Kus	Rozvaděč nástěnný FW, IP44, tř. ochr.I, 12 modulů	 4	Kus	Svodič přepětí DC, zkratová odolnost ISCPV 10kA,maximální výbojový proud                                 (8/20) Imax 40kA,napěťová ochranná hladina při In (±/PE) Up &lt; 0,4kV.,                                       doba odezvy tA &lt; 25ns montážní materiál</t>
  </si>
  <si>
    <t>RMAT0008</t>
  </si>
  <si>
    <t>rozvodnice hotová vybavená dle PD,výrobek,budova O,RDC2</t>
  </si>
  <si>
    <t xml:space="preserve">Poznámka k položce:_x000d_
Poznámka k položce: 1	Kus	Rozvaděč nástěnný FW, IP44, tř. ochr.I, 24 modulů	 4	Kus	Svodič přepětí DC, zkratová odolnost ISCPV 10kA,maximální výbojový proud                                 (8/20) Imax 40kA,napěťová ochranná hladina při In (±/PE) Up &lt; 0,4kV.,                                 doba odezvy tA &lt; 25ns	 4	Kus	Odpojovač válcových pojistek velikosti 10x38, 2-pól. do 32A/1000V DC montážní materiál</t>
  </si>
  <si>
    <t>RMAT0009</t>
  </si>
  <si>
    <t>rozvodnice hotová vybavená dle PD,výrobek,budova O,RAC</t>
  </si>
  <si>
    <t xml:space="preserve">Poznámka k položce:_x000d_
Poznámka k položce: 1	Kus	Rozvaděč nástěnný, IP65, 3-řadý, 54 mod. 1	Kus	Proudový chránič 4 pól. 63 / 0,03 A, typ B 1	Kus	Jistič 1 pól. 6A, char.B, 6 kA	 1	Kus	Svodič přepětí T2, In 20 kA (8/20), 4 pól. 1	Kus	Digitální elektroměr 3F, 1Tar. přímé měř. do 80 A, s imp. výstupem	 1	Kus	Jistič 3-pól. 63 A, char. B, 6 kA	 1	Kus	Instalační relé 16A, 1S+1R, 230V AC	 1	Kus	Stykač 63A, 4S, 230V AC	  montážní materiál</t>
  </si>
  <si>
    <t>741311071</t>
  </si>
  <si>
    <t>Montáž tlačítka nouzového zastavení/vypnutí přisazeného nebo nástěnného se zapojením vodičů</t>
  </si>
  <si>
    <t>34532002</t>
  </si>
  <si>
    <t>ovládač nouzového zastavení s aretací 1V+1Z 3A 240V AC</t>
  </si>
  <si>
    <t>741420001</t>
  </si>
  <si>
    <t>Montáž drát nebo lano hromosvodné svodové D do 10 mm s podpěrou</t>
  </si>
  <si>
    <t>35441077</t>
  </si>
  <si>
    <t>drát D 8mm AlMgSi</t>
  </si>
  <si>
    <t>741420021</t>
  </si>
  <si>
    <t>Montáž svorka hromosvodná se 2 šrouby</t>
  </si>
  <si>
    <t>35441885</t>
  </si>
  <si>
    <t>svorka spojovací pro lano D 8-10mm</t>
  </si>
  <si>
    <t>741420022</t>
  </si>
  <si>
    <t>Montáž svorka hromosvodná se 3 a více šrouby</t>
  </si>
  <si>
    <t>35441860</t>
  </si>
  <si>
    <t>svorka FeZn k jímací tyči - 4 šrouby</t>
  </si>
  <si>
    <t>741420024</t>
  </si>
  <si>
    <t>Montáž svorka hromosvodná na konstrukce</t>
  </si>
  <si>
    <t>35441895</t>
  </si>
  <si>
    <t>svorka připojovací k připojení kovových částí</t>
  </si>
  <si>
    <t>741421821</t>
  </si>
  <si>
    <t>Demontáž drátu nebo lana svodového vedení D do 8 mm rovná střecha</t>
  </si>
  <si>
    <t>741430005</t>
  </si>
  <si>
    <t>Montáž tyč jímací délky do 3 m na stojan</t>
  </si>
  <si>
    <t>35442261</t>
  </si>
  <si>
    <t>podstavec betonový pro jímací tyč se závitem M16 s PVC podložkou 20 kg</t>
  </si>
  <si>
    <t>35442144</t>
  </si>
  <si>
    <t>tyč jímací s rovným koncem 2500mm FeZn</t>
  </si>
  <si>
    <t>741440002</t>
  </si>
  <si>
    <t>Montáž deska zemnicí 1000x500 mm</t>
  </si>
  <si>
    <t>35442060</t>
  </si>
  <si>
    <t>deska zemnící s příložkami 1000x500mm</t>
  </si>
  <si>
    <t>741440031</t>
  </si>
  <si>
    <t>Montáž tyč zemnicí dl do 2 m</t>
  </si>
  <si>
    <t>35442090</t>
  </si>
  <si>
    <t>tyč zemnící 2m FeZn</t>
  </si>
  <si>
    <t>741450002</t>
  </si>
  <si>
    <t>Montáž svorkovnice ekvipotenciálního pospojení</t>
  </si>
  <si>
    <t>34565001</t>
  </si>
  <si>
    <t>svorkovnice ekvipotenciální 160x60mm</t>
  </si>
  <si>
    <t>741711011</t>
  </si>
  <si>
    <t>Montáž nosné konstrukce fotovoltaických panelů na ploché střeše nosníky</t>
  </si>
  <si>
    <t>42412500</t>
  </si>
  <si>
    <t>konstrukce nosná pro fotovoltaické panely na ploché střechy, set pro 1 panel</t>
  </si>
  <si>
    <t>sada</t>
  </si>
  <si>
    <t>741721211</t>
  </si>
  <si>
    <t>Montáž fotovoltaických panelů krystalických na plochou střechu výkonu přes 300 Wp</t>
  </si>
  <si>
    <t>98</t>
  </si>
  <si>
    <t>35002032</t>
  </si>
  <si>
    <t>panel fotovoltaický monokrystalický 460Wp</t>
  </si>
  <si>
    <t>100</t>
  </si>
  <si>
    <t>741730036</t>
  </si>
  <si>
    <t>Montáž střídače napětí DC/AC hybridního třífázového pro fotovoltaické systémy, max. výstupní výkon přes 10000 W</t>
  </si>
  <si>
    <t>102</t>
  </si>
  <si>
    <t>RMAT0001</t>
  </si>
  <si>
    <t>měnič fotovoltaický asymetrický hybridní 50kW</t>
  </si>
  <si>
    <t>104</t>
  </si>
  <si>
    <t>741732061</t>
  </si>
  <si>
    <t>Montáž výkonového optimizéru na panel max. výkon do 500 W</t>
  </si>
  <si>
    <t>106</t>
  </si>
  <si>
    <t>RMAT0003</t>
  </si>
  <si>
    <t>optimizér s funkcí pro rychlé vypnutí,IP68</t>
  </si>
  <si>
    <t>108</t>
  </si>
  <si>
    <t>RMAT0004</t>
  </si>
  <si>
    <t>RSS vysílač pro optimizéry</t>
  </si>
  <si>
    <t>110</t>
  </si>
  <si>
    <t>741761002</t>
  </si>
  <si>
    <t>Montáž hlavní jednotky monitorovacího zařízení fotovoltaických systémů přes 1 do 6 střídačů</t>
  </si>
  <si>
    <t>112</t>
  </si>
  <si>
    <t>40561082</t>
  </si>
  <si>
    <t>hlavní jednotka monitoringu až pro 6 střídačů, pro menší instalace, lze připojit kromě střídače nebo elektroměru i senzory a zařízení na výstupu</t>
  </si>
  <si>
    <t>114</t>
  </si>
  <si>
    <t>741761008</t>
  </si>
  <si>
    <t>Montáž sběrnice k hlavní jednotce pro připojení dalších modulů</t>
  </si>
  <si>
    <t>116</t>
  </si>
  <si>
    <t>40561089</t>
  </si>
  <si>
    <t>sběrnice k hlavní jednotce monitoringu pro připojení dalších modulů</t>
  </si>
  <si>
    <t>118</t>
  </si>
  <si>
    <t>741761012</t>
  </si>
  <si>
    <t>Montáž rozšiřujícího modulu monitorovacího zařízení fotovoltaických systémů pro řízení výkonu elektrárny</t>
  </si>
  <si>
    <t>120</t>
  </si>
  <si>
    <t>40561086</t>
  </si>
  <si>
    <t>rozšířující modul monitoringu pro řízení výkonu elektrárny</t>
  </si>
  <si>
    <t>122</t>
  </si>
  <si>
    <t>741761081</t>
  </si>
  <si>
    <t>Instalace SW licence monitorovacího zařízení</t>
  </si>
  <si>
    <t>124</t>
  </si>
  <si>
    <t>40561098</t>
  </si>
  <si>
    <t>licence pro roční provoz Internetového portálu pro 1 zařízení (střídač, měřidlo)</t>
  </si>
  <si>
    <t>126</t>
  </si>
  <si>
    <t>741791011</t>
  </si>
  <si>
    <t>Montáž síťového analyzátoru</t>
  </si>
  <si>
    <t>128</t>
  </si>
  <si>
    <t>35889008</t>
  </si>
  <si>
    <t>analyzátor síťový 4 DIN moduly pro monitorování TRMS hlavních elektrických měření v jednofázových, třífázových a třífázových + neutrálních systémech s vyváženou a nevyváženou zátěží</t>
  </si>
  <si>
    <t>130</t>
  </si>
  <si>
    <t>741810003</t>
  </si>
  <si>
    <t>Celková prohlídka elektrického rozvodu a zařízení přes 0,5 do 1 milionu Kč</t>
  </si>
  <si>
    <t>132</t>
  </si>
  <si>
    <t>741810011</t>
  </si>
  <si>
    <t>Příplatek k celkové prohlídce za každých dalších 500 000,- Kč</t>
  </si>
  <si>
    <t>134</t>
  </si>
  <si>
    <t>741820001</t>
  </si>
  <si>
    <t>Měření zemních odporů zemniče</t>
  </si>
  <si>
    <t>136</t>
  </si>
  <si>
    <t>741910412</t>
  </si>
  <si>
    <t>Montáž žlab kovový šířky do 100 mm bez víka</t>
  </si>
  <si>
    <t>138</t>
  </si>
  <si>
    <t>34575492</t>
  </si>
  <si>
    <t>žlab kabelový pozinkovaný 2m/ks 50x125</t>
  </si>
  <si>
    <t>140</t>
  </si>
  <si>
    <t>741910421</t>
  </si>
  <si>
    <t>Montáž žlab kovový - uzavření víkem</t>
  </si>
  <si>
    <t>142</t>
  </si>
  <si>
    <t>RMAT0005</t>
  </si>
  <si>
    <t>víko žlabu</t>
  </si>
  <si>
    <t>144</t>
  </si>
  <si>
    <t>73</t>
  </si>
  <si>
    <t>998741102</t>
  </si>
  <si>
    <t>Přesun hmot tonážní pro silnoproud v objektech v přes 6 do 12 m</t>
  </si>
  <si>
    <t>146</t>
  </si>
  <si>
    <t>767995112</t>
  </si>
  <si>
    <t>Montáž atypických zámečnických konstrukcí hmotnosti přes 5 do 10 kg</t>
  </si>
  <si>
    <t>148</t>
  </si>
  <si>
    <t>75</t>
  </si>
  <si>
    <t>RMAT0006</t>
  </si>
  <si>
    <t>atypická zámečnická konstrukce- konzola pro venk RDC</t>
  </si>
  <si>
    <t>ku</t>
  </si>
  <si>
    <t>150</t>
  </si>
  <si>
    <t>HZS</t>
  </si>
  <si>
    <t>Hodinové zúčtovací sazby</t>
  </si>
  <si>
    <t>HZS2232</t>
  </si>
  <si>
    <t>Hodinová zúčtovací sazba elektrikář odborný</t>
  </si>
  <si>
    <t>hod</t>
  </si>
  <si>
    <t>262144</t>
  </si>
  <si>
    <t>152</t>
  </si>
  <si>
    <t>Poznámka k položce:_x000d_
Poznámka k položce: Připojení elektrárny do sítě NN,zkoušení, nespecifikované práce</t>
  </si>
  <si>
    <t>VRN</t>
  </si>
  <si>
    <t>Vedlejší rozpočtové náklady</t>
  </si>
  <si>
    <t>VRN1</t>
  </si>
  <si>
    <t>Průzkumné, geodetické a projektové práce</t>
  </si>
  <si>
    <t>77</t>
  </si>
  <si>
    <t>013254000</t>
  </si>
  <si>
    <t>Dokumentace skutečného provedení stavby</t>
  </si>
  <si>
    <t>…</t>
  </si>
  <si>
    <t>154</t>
  </si>
  <si>
    <t>2024-10-04-2 - FVE Nemocnice Havířov,Urgentní příjem</t>
  </si>
  <si>
    <t>435*1,05 "Přepočtené koeficientem množství</t>
  </si>
  <si>
    <t>18*1,05 "Přepočtené koeficientem množství</t>
  </si>
  <si>
    <t>230*1,15 "Přepočtené koeficientem množství</t>
  </si>
  <si>
    <t>265*1,15 "Přepočtené koeficientem množství</t>
  </si>
  <si>
    <t>1230*1,2 "Přepočtené koeficientem množství</t>
  </si>
  <si>
    <t>24*1,15 "Přepočtené koeficientem množství</t>
  </si>
  <si>
    <t>741122234</t>
  </si>
  <si>
    <t>Montáž kabel Cu plný kulatý žíla 5x16 mm2 uložený volně (např. CYKY)</t>
  </si>
  <si>
    <t>34111168</t>
  </si>
  <si>
    <t>kabel silový oheň retardující bezhalogenový bez funkční schopnosti při požáru třída reakce na oheň B2cas1d1a1 jádro Cu 0,6/1kV (1-CXKH-R B2) 5x16mm2</t>
  </si>
  <si>
    <t>Poznámka k položce:_x000d_
Poznámka k položce: 1-CXKH-R B2 B2cas1d1a1, průměr kabelu 22,2mm</t>
  </si>
  <si>
    <t>20*1,15 "Přepočtené koeficientem množství</t>
  </si>
  <si>
    <t>741130006</t>
  </si>
  <si>
    <t>Ukončení vodič izolovaný do 16 mm2 v rozváděči nebo na přístroji</t>
  </si>
  <si>
    <t>RMAT0010</t>
  </si>
  <si>
    <t>rozvodnice hotová vybavená dle PD,výrobek,budova M1,L,RDC1A,RDC1B</t>
  </si>
  <si>
    <t xml:space="preserve">Poznámka k položce:_x000d_
Poznámka k položce: 1	Kus	Rozvaděč nástěnný FW, IP44, tř. ochr.I, 12 modulů	 2	Kus	Svodič přepětí DC, zkratová odolnost ISCPV 10kA,maximální výbojový proud                                 (8/20) Imax 40kA,napěťová ochranná hladina při In (±/PE) Up &lt; 0,4kV.,                                       doba odezvy tA &lt; 25ns montážní materiál</t>
  </si>
  <si>
    <t>RMAT0011</t>
  </si>
  <si>
    <t>rozvodnice hotová vybavená dle PD,výrobek,budova M1,L,RAC</t>
  </si>
  <si>
    <t xml:space="preserve">Poznámka k položce:_x000d_
Poznámka k položce: 1	Kus	Rozvaděč nástěnný, IP65, 3-řadý, 54 mod. 1	Kus	Proudový chránič 4 pól. 80 / 0,03 A, typ B 1	Kus	Jistič 1 pól. 6A, char.B, 6 kA	 1	Kus	Svodič přepětí T2, In 20 kA (8/20), 4 pól. 1	Kus	Digitální elektroměr 3F, 1Tar. přímé měř. do 100 A, s imp. výstupem	 1	Kus	Jistič 3-pól. 80 A, char. B, 6 kA	 1	Kus	Instalační relé 16A, 1S+1R, 230V AC	 1	Kus	Stykač 80A, 4S, 230V AC	  montážní materiál</t>
  </si>
  <si>
    <t>741420051</t>
  </si>
  <si>
    <t>Montáž vedení hromosvodné-úhelník nebo trubka s držáky do zdiva</t>
  </si>
  <si>
    <t>35441830</t>
  </si>
  <si>
    <t>úhelník ochranný na ochranu svodu - 1700mm, FeZn</t>
  </si>
  <si>
    <t>35441836</t>
  </si>
  <si>
    <t>držák ochranného úhelníku do zdiva, FeZn</t>
  </si>
  <si>
    <t>741420083</t>
  </si>
  <si>
    <t>Montáž vedení hromosvodné-štítek k označení svodu</t>
  </si>
  <si>
    <t>35442110</t>
  </si>
  <si>
    <t>štítek plastový - čísla svodů</t>
  </si>
  <si>
    <t>35441070</t>
  </si>
  <si>
    <t>tyč jímací s rovným koncem 2000mm FeZn</t>
  </si>
  <si>
    <t>156</t>
  </si>
  <si>
    <t>79</t>
  </si>
  <si>
    <t>158</t>
  </si>
  <si>
    <t>160</t>
  </si>
  <si>
    <t>81</t>
  </si>
  <si>
    <t>162</t>
  </si>
  <si>
    <t>164</t>
  </si>
  <si>
    <t>2024-10-04-3 - FVE Nemocnice Havířov,budovy V3,V4,T7</t>
  </si>
  <si>
    <t>710*1,05 "Přepočtené koeficientem množství</t>
  </si>
  <si>
    <t>21*1,05 "Přepočtené koeficientem množství</t>
  </si>
  <si>
    <t>1260*1,2 "Přepočtené koeficientem množství</t>
  </si>
  <si>
    <t>741122233</t>
  </si>
  <si>
    <t>Montáž kabel Cu plný kulatý žíla 5x10 mm2 uložený volně (např. CYKY)</t>
  </si>
  <si>
    <t>34111167</t>
  </si>
  <si>
    <t>kabel silový oheň retardující bezhalogenový bez funkční schopnosti při požáru třída reakce na oheň B2cas1d1a1 jádro Cu 0,6/1kV (1-CXKH-R B2) 5x10mm2</t>
  </si>
  <si>
    <t>Poznámka k položce:_x000d_
Poznámka k položce: 1-CXKH-R B2 B2cas1d1a1, průměr kabelu 19mm</t>
  </si>
  <si>
    <t>29*1,15 "Přepočtené koeficientem množství</t>
  </si>
  <si>
    <t>rozvodnice hotová vybavená dle PD,výrobek,budova V3,V4,T7,RDC1A</t>
  </si>
  <si>
    <t xml:space="preserve">Poznámka k položce:_x000d_
Poznámka k položce: 1	Kus	Rozvaděč nástěnný FW, IP44, tř. ochr.I, 12 modulů	 2	Kus	Svodič přepětí DC, zkratová odolnost ISCPV 10kA,maximální výbojový proud                                 (8/20) Imax 40kA,napěťová ochranná hladina při In (±/PE) Up &lt; 0,4kV.,                                 doba odezvy tA &lt; 25ns	  montážní materiál</t>
  </si>
  <si>
    <t>RMAT0010.1</t>
  </si>
  <si>
    <t>rozvodnice hotová vybavená dle PD,výrobek,RDC2</t>
  </si>
  <si>
    <t>RMAT0012</t>
  </si>
  <si>
    <t>rozvodnice hotová vybavená dle PD,výrobek,budova V3,V4,T7,RDC1B,RDC1C</t>
  </si>
  <si>
    <t xml:space="preserve">Poznámka k položce:_x000d_
Poznámka k položce: 1	Kus	Rozvaděč nástěnný FW, IP44, tř. ochr.I, 8 modulů	 1	Kus	Svodič přepětí DC, zkratová odolnost ISCPV 10kA,maximální výbojový proud                                 (8/20) Imax 40kA,napěťová ochranná hladina při In (±/PE) Up &lt; 0,4kV.,                                 doba odezvy tA &lt; 25ns	  montážní materiál</t>
  </si>
  <si>
    <t>RMAT0013</t>
  </si>
  <si>
    <t xml:space="preserve">rozvodnice hotová vybavená dle PD,výrobek,budova  V3,V4,T7,RAC</t>
  </si>
  <si>
    <t>RMAT0002</t>
  </si>
  <si>
    <t>měnič fotovoltaický asymetrický hybridní 65kW</t>
  </si>
  <si>
    <t>83</t>
  </si>
  <si>
    <t>166</t>
  </si>
  <si>
    <t>168</t>
  </si>
  <si>
    <t>85</t>
  </si>
  <si>
    <t>170</t>
  </si>
  <si>
    <t>03 - Balkóny</t>
  </si>
  <si>
    <t>D1 - Sanace balkónů a lodžií pomocí certifikovaného systému s hydroizolací a tepelnou izolací lepenou</t>
  </si>
  <si>
    <t xml:space="preserve">    6 - Úpravy povrchů, podlahy a osazování výplní - Úpravy povrchů, podlahy a osazování výplní</t>
  </si>
  <si>
    <t xml:space="preserve">    711 - Izolace proti vodě, vlhkosti a plynům</t>
  </si>
  <si>
    <t xml:space="preserve">    771 - Podlahy z dlaždic</t>
  </si>
  <si>
    <t xml:space="preserve">    781 - Dokončovací práce - obklady</t>
  </si>
  <si>
    <t>D1</t>
  </si>
  <si>
    <t>Sanace balkónů a lodžií pomocí certifikovaného systému s hydroizolací a tepelnou izolací lepenou</t>
  </si>
  <si>
    <t>713121111</t>
  </si>
  <si>
    <t>Montáž izolace tepelné podlah volně kladenými rohožemi, pásy, dílci, deskami 1 vrstva</t>
  </si>
  <si>
    <t>Montáž tepelné izolace podlah rohožemi, pásy, deskami, dílci, bloky (izolační materiál ve specifikaci) kladenými volně jednovrstvá</t>
  </si>
  <si>
    <t>https://podminky.urs.cz/item/CS_URS_2024_02/713121111</t>
  </si>
  <si>
    <t>30+37+30+37+37+30+37</t>
  </si>
  <si>
    <t>28376440</t>
  </si>
  <si>
    <t>deska XPS hrana rovná a strukturovaný povrch 300kPA λ=0,035 tl 50mm</t>
  </si>
  <si>
    <t>1,1*(30+37+30+37+37)</t>
  </si>
  <si>
    <t>28376443</t>
  </si>
  <si>
    <t>deska XPS hrana rovná a strukturovaný povrch 300kPA λ=0,035 tl 100mm</t>
  </si>
  <si>
    <t>1,1*(30+37)</t>
  </si>
  <si>
    <t>632.Rpol.WB.B</t>
  </si>
  <si>
    <t>Potěr balkonový vyrovnávací ze suchých směsí o průměrné (střední) tl.50 mm</t>
  </si>
  <si>
    <t>https://podminky.urs.cz/item/CS_URS_2024_02/632.Rpol.WB.B</t>
  </si>
  <si>
    <t>WBR.761445.1</t>
  </si>
  <si>
    <t>Hydroizolace na balkony</t>
  </si>
  <si>
    <t>632452511</t>
  </si>
  <si>
    <t>Cementový rychletuhnoucí potěr</t>
  </si>
  <si>
    <t>https://podminky.urs.cz/item/CS_URS_2024_02/632452511</t>
  </si>
  <si>
    <t>Poznámka k položce:_x000d_
spádová vrstva 2%</t>
  </si>
  <si>
    <t>188,1</t>
  </si>
  <si>
    <t>771121011</t>
  </si>
  <si>
    <t>Nátěr penetrační na podlahu</t>
  </si>
  <si>
    <t>https://podminky.urs.cz/item/CS_URS_2024_02/771121011</t>
  </si>
  <si>
    <t>771574416</t>
  </si>
  <si>
    <t>Montáž podlah keramických hladkých lepených cementovým flexibilním lepidlem přes 9 do 12 ks/m2</t>
  </si>
  <si>
    <t>Montáž podlah z dlaždic keramických lepených cementovým flexibilním lepidlem hladkých, tloušťky do 10 mm přes 9 do 12 ks/m2</t>
  </si>
  <si>
    <t>https://podminky.urs.cz/item/CS_URS_2024_02/771574416</t>
  </si>
  <si>
    <t>59761127</t>
  </si>
  <si>
    <t>dlažba keramická slinutá mrazuvzdorná R10/B povrch hladký/matný tl do 10mm přes 9 do 12ks/m2</t>
  </si>
  <si>
    <t>1,2*(30+37+30+37+37)</t>
  </si>
  <si>
    <t>771591207</t>
  </si>
  <si>
    <t>Montáž izolace pod dlažbu nátěrem nebo stěrkou ve dvou vrstvách</t>
  </si>
  <si>
    <t>https://podminky.urs.cz/item/CS_URS_2024_02/771591207</t>
  </si>
  <si>
    <t>Úpravy povrchů, podlahy a osazování výplní - Úpravy povrchů, podlahy a osazování výplní</t>
  </si>
  <si>
    <t>621142001</t>
  </si>
  <si>
    <t>Sklovláknité pletivo vnějších podhledů vtlačené do tmelu</t>
  </si>
  <si>
    <t>476304318</t>
  </si>
  <si>
    <t>Pletivo vnějších ploch v ploše nebo pruzích, na plném podkladu sklovláknité vtlačené do tmelu podhledů</t>
  </si>
  <si>
    <t>https://podminky.urs.cz/item/CS_URS_2024_02/621142001</t>
  </si>
  <si>
    <t>1,1*(37+30+30+37+37+37)</t>
  </si>
  <si>
    <t>621151031</t>
  </si>
  <si>
    <t>Penetrační silikonový nátěr vnějších pastovitých tenkovrstvých omítek podhledů</t>
  </si>
  <si>
    <t>1849036511</t>
  </si>
  <si>
    <t>Penetrační nátěr vnějších pastovitých tenkovrstvých omítek silikonový podhledů</t>
  </si>
  <si>
    <t>https://podminky.urs.cz/item/CS_URS_2024_02/621151031</t>
  </si>
  <si>
    <t>621531022</t>
  </si>
  <si>
    <t>Tenkovrstvá silikonová zatíraná omítka zrnitost 2,0 mm vnějších podhledů</t>
  </si>
  <si>
    <t>-772385886</t>
  </si>
  <si>
    <t>Omítka tenkovrstvá silikonová vnějších ploch probarvená bez penetrace zatíraná (škrábaná), zrnitost 2,0 mm podhledů</t>
  </si>
  <si>
    <t>https://podminky.urs.cz/item/CS_URS_2024_02/621531022</t>
  </si>
  <si>
    <t>622142001</t>
  </si>
  <si>
    <t>Potažení vnějších stěn sklovláknitým pletivem vtlačeným do tenkovrstvé hmoty</t>
  </si>
  <si>
    <t>Potažení vnějších ploch pletivem v ploše nebo pruzích, na plném podkladu sklovláknitým vtlačením do tmelu stěn</t>
  </si>
  <si>
    <t>https://podminky.urs.cz/item/CS_URS_2024_02/622142001</t>
  </si>
  <si>
    <t>1,1*(12+20+20+20)*2</t>
  </si>
  <si>
    <t>622151031</t>
  </si>
  <si>
    <t>Penetrační silikonový nátěr vnějších pastovitých tenkovrstvých omítek stěn</t>
  </si>
  <si>
    <t>-990555927</t>
  </si>
  <si>
    <t>Penetrační nátěr vnějších pastovitých tenkovrstvých omítek silikonový stěn</t>
  </si>
  <si>
    <t>https://podminky.urs.cz/item/CS_URS_2024_02/622151031</t>
  </si>
  <si>
    <t>621221001</t>
  </si>
  <si>
    <t>Montáž kontaktního zateplení vnějších podhledů lepením a mechanickým kotvením desek z minerální vlny s podélnou orientací do betonu a zdiva tl do 40 mm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</si>
  <si>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do 40 mm</t>
  </si>
  <si>
    <t>https://podminky.urs.cz/item/CS_URS_2024_02/621221001</t>
  </si>
  <si>
    <t>228,8+158,4/2</t>
  </si>
  <si>
    <t>63142020</t>
  </si>
  <si>
    <t>deska tepelně izolační minerální kontaktních fasád podélné vlákno λ=0,035-0,036 tl 40mm</t>
  </si>
  <si>
    <t>622252002</t>
  </si>
  <si>
    <t>Montáž profilů kontaktního zateplení lepených</t>
  </si>
  <si>
    <t>https://podminky.urs.cz/item/CS_URS_2024_02/622252002</t>
  </si>
  <si>
    <t>27,5+20+27,5+20+27,5+6*1,1</t>
  </si>
  <si>
    <t>59051510</t>
  </si>
  <si>
    <t>profil začišťovací s okapnicí PVC s výztužnou tkaninou pro nadpraží ETICS</t>
  </si>
  <si>
    <t>129,1*1,1</t>
  </si>
  <si>
    <t>622531022</t>
  </si>
  <si>
    <t>Tenkovrstvá silikonová zrnitá omítka zrnitost 2,0 mm vnějších stěn</t>
  </si>
  <si>
    <t>https://podminky.urs.cz/item/CS_URS_2024_02/622531022</t>
  </si>
  <si>
    <t>158,4</t>
  </si>
  <si>
    <t>629135102</t>
  </si>
  <si>
    <t>Vyrovnávací vrstva pod klempířské prvky z MC š přes 150 do 300 mm</t>
  </si>
  <si>
    <t>-1425999190</t>
  </si>
  <si>
    <t>Vyrovnávací vrstva z cementové malty pod klempířskými prvky šířky přes 150 do 300 mm</t>
  </si>
  <si>
    <t>https://podminky.urs.cz/item/CS_URS_2024_02/629135102</t>
  </si>
  <si>
    <t>1,1*(13*5)</t>
  </si>
  <si>
    <t>634112113</t>
  </si>
  <si>
    <t>Obvodová dilatace podlahovým páskem z pěnového PE mezi stěnou a mazaninou nebo potěrem v 80 mm</t>
  </si>
  <si>
    <t>Obvodová dilatace mezi stěnou a mazaninou nebo potěrem podlahovým páskem z pěnového PE tl. do 10 mm, výšky 80 mm</t>
  </si>
  <si>
    <t>https://podminky.urs.cz/item/CS_URS_2024_02/634112113</t>
  </si>
  <si>
    <t>44+60+44+60+60</t>
  </si>
  <si>
    <t>941211112</t>
  </si>
  <si>
    <t>Montáž lešení řadového rámového lehkého zatížení do 200 kg/m2 š od 0,6 do 0,9 m v přes 10 do 25 m</t>
  </si>
  <si>
    <t>Lešení řadové rámové lehké pracovní s podlahami s provozním zatížením tř. 3 do 200 kg/m2 šířky tř. SW06 od 0,6 do 0,9 m výšky přes 10 do 25 m montáž</t>
  </si>
  <si>
    <t>https://podminky.urs.cz/item/CS_URS_2024_02/941211112</t>
  </si>
  <si>
    <t>941211212</t>
  </si>
  <si>
    <t>Příplatek k lešení řadovému rámovému lehkému do 200 kg/m2 š od 0,6 do 0,9 m v přes 10 do 25 m za každý den použití</t>
  </si>
  <si>
    <t>Lešení řadové rámové lehké pracovní s podlahami s provozním zatížením tř. 3 do 200 kg/m2 šířky tř. SW06 od 0,6 do 0,9 m výšky přes 10 do 25 m příplatek za každý den použití</t>
  </si>
  <si>
    <t>https://podminky.urs.cz/item/CS_URS_2024_02/941211212</t>
  </si>
  <si>
    <t>600*60</t>
  </si>
  <si>
    <t>941211812</t>
  </si>
  <si>
    <t>Demontáž lešení řadového rámového lehkého zatížení do 200 kg/m2 š od 0,6 do 0,9 m v přes 10 do 25 m</t>
  </si>
  <si>
    <t>Lešení řadové rámové lehké pracovní s podlahami s provozním zatížením tř. 3 do 200 kg/m2 šířky tř. SW06 od 0,6 do 0,9 m výšky přes 10 do 25 m demontáž</t>
  </si>
  <si>
    <t>https://podminky.urs.cz/item/CS_URS_2024_02/941211812</t>
  </si>
  <si>
    <t>944511111</t>
  </si>
  <si>
    <t>Montáž ochranné sítě z textilie z umělých vláken</t>
  </si>
  <si>
    <t>Síť ochranná zavěšená na konstrukci lešení z textilie z umělých vláken montáž</t>
  </si>
  <si>
    <t>https://podminky.urs.cz/item/CS_URS_2024_02/944511111</t>
  </si>
  <si>
    <t>944511211</t>
  </si>
  <si>
    <t>Příplatek k ochranné síti za každý den použití</t>
  </si>
  <si>
    <t>Síť ochranná zavěšená na konstrukci lešení z textilie z umělých vláken příplatek k ceně za každý den použití</t>
  </si>
  <si>
    <t>https://podminky.urs.cz/item/CS_URS_2024_02/944511211</t>
  </si>
  <si>
    <t>944511811</t>
  </si>
  <si>
    <t>Demontáž ochranné sítě z textilie z umělých vláken</t>
  </si>
  <si>
    <t>Síť ochranná zavěšená na konstrukci lešení z textilie z umělých vláken demontáž</t>
  </si>
  <si>
    <t>https://podminky.urs.cz/item/CS_URS_2024_02/944511811</t>
  </si>
  <si>
    <t>0,1*(30+37+30+37+37)</t>
  </si>
  <si>
    <t>965081213</t>
  </si>
  <si>
    <t>Bourání podlah z dlaždic keramických nebo xylolitových tl do 10 mm plochy přes 1 m2</t>
  </si>
  <si>
    <t>Bourání podlah z dlaždic bez podkladního lože nebo mazaniny, s jakoukoliv výplní spár keramických nebo xylolitových tl. do 10 mm, plochy přes 1 m2</t>
  </si>
  <si>
    <t>https://podminky.urs.cz/item/CS_URS_2024_02/965081213</t>
  </si>
  <si>
    <t>30+37+37</t>
  </si>
  <si>
    <t>965081423</t>
  </si>
  <si>
    <t>Demontáž dlaždic kladených na terče</t>
  </si>
  <si>
    <t>https://podminky.urs.cz/item/CS_URS_2024_02/965081423</t>
  </si>
  <si>
    <t>37+30</t>
  </si>
  <si>
    <t>997013213</t>
  </si>
  <si>
    <t>Vnitrostaveništní doprava suti a vybouraných hmot pro budovy v přes 9 do 12 m ručně</t>
  </si>
  <si>
    <t>Vnitrostaveništní doprava suti a vybouraných hmot vodorovně do 50 m s naložením ručně pro budovy a haly výšky přes 9 do 12 m</t>
  </si>
  <si>
    <t>https://podminky.urs.cz/item/CS_URS_2024_02/997013213</t>
  </si>
  <si>
    <t>997013312</t>
  </si>
  <si>
    <t>Montáž a demontáž shozu suti v přes 10 do 20 m</t>
  </si>
  <si>
    <t>Shoz na stavební suť montáž a demontáž shozu výšky přes 10 do 20 m</t>
  </si>
  <si>
    <t>https://podminky.urs.cz/item/CS_URS_2024_02/997013312</t>
  </si>
  <si>
    <t>997013322</t>
  </si>
  <si>
    <t>Příplatek k shozu suti v přes 10 do 20 m za první a ZKD den použití</t>
  </si>
  <si>
    <t>Shoz na stavební suť montáž a demontáž shozu výšky Příplatek za první a každý další den použití shozu výšky přes 10 do 20 m</t>
  </si>
  <si>
    <t>https://podminky.urs.cz/item/CS_URS_2024_02/997013322</t>
  </si>
  <si>
    <t>10*60</t>
  </si>
  <si>
    <t>54,015*20</t>
  </si>
  <si>
    <t>54,015</t>
  </si>
  <si>
    <t>711</t>
  </si>
  <si>
    <t>Izolace proti vodě, vlhkosti a plynům</t>
  </si>
  <si>
    <t>711111001</t>
  </si>
  <si>
    <t>Provedení izolace proti zemní vlhkosti vodorovné za studena nátěrem penetračním</t>
  </si>
  <si>
    <t>Provedení izolace proti zemní vlhkosti natěradly a tmely za studena na ploše vodorovné V nátěrem penetračním</t>
  </si>
  <si>
    <t>https://podminky.urs.cz/item/CS_URS_2024_02/711111001</t>
  </si>
  <si>
    <t>711112001</t>
  </si>
  <si>
    <t>Provedení izolace proti zemní vlhkosti svislé za studena nátěrem penetračním</t>
  </si>
  <si>
    <t>Provedení izolace proti zemní vlhkosti natěradly a tmely za studena na ploše svislé S nátěrem penetračním</t>
  </si>
  <si>
    <t>https://podminky.urs.cz/item/CS_URS_2024_02/711112001</t>
  </si>
  <si>
    <t>1,2*(27+20+27+20+27)*0,15</t>
  </si>
  <si>
    <t>11163150</t>
  </si>
  <si>
    <t>lak penetrační asfaltový</t>
  </si>
  <si>
    <t>373,333333333333*0,0003 "Přepočtené koeficientem množství</t>
  </si>
  <si>
    <t>711141559</t>
  </si>
  <si>
    <t>Provedení izolace proti zemní vlhkosti pásy přitavením vodorovné NAIP</t>
  </si>
  <si>
    <t>Provedení izolace proti zemní vlhkosti pásy přitavením NAIP na ploše vodorovné V</t>
  </si>
  <si>
    <t>https://podminky.urs.cz/item/CS_URS_2024_02/711141559</t>
  </si>
  <si>
    <t>62853004</t>
  </si>
  <si>
    <t>pás asfaltový natavitelný modifikovaný SBS s vložkou ze skleněné tkaniny a spalitelnou PE fólií nebo jemnozrnným minerálním posypem na horním povrchu tl 4,0mm</t>
  </si>
  <si>
    <t>711142559</t>
  </si>
  <si>
    <t>Provedení izolace proti zemní vlhkosti pásy přitavením svislé NAIP</t>
  </si>
  <si>
    <t>Provedení izolace proti zemní vlhkosti pásy přitavením NAIP na ploše svislé S</t>
  </si>
  <si>
    <t>https://podminky.urs.cz/item/CS_URS_2024_02/711142559</t>
  </si>
  <si>
    <t>711199101</t>
  </si>
  <si>
    <t>Provedení těsnícího pásu do spoje dilatační nebo styčné spáry podlaha - stěna</t>
  </si>
  <si>
    <t>Provedení izolace proti zemní vlhkosti hydroizolační stěrkou doplňků vodotěsné těsnící pásky pro dilatační a styčné spáry</t>
  </si>
  <si>
    <t>https://podminky.urs.cz/item/CS_URS_2024_02/711199101</t>
  </si>
  <si>
    <t>60+44+60+44+60</t>
  </si>
  <si>
    <t>28355020</t>
  </si>
  <si>
    <t>páska pružná těsnící hydroizolační š do 85mm</t>
  </si>
  <si>
    <t>268*1,05 "Přepočtené koeficientem množství</t>
  </si>
  <si>
    <t>998711122</t>
  </si>
  <si>
    <t>Přesun hmot tonážní pro izolace proti vodě, vlhkosti a plynům ruční v objektech v přes 6 do 12 m</t>
  </si>
  <si>
    <t>Přesun hmot pro izolace proti vodě, vlhkosti a plynům stanovený z hmotnosti přesunovaného materiálu vodorovná dopravní vzdálenost do 50 m ruční (bez užití mechanizace) v objektech výšky přes 6 do 12 m</t>
  </si>
  <si>
    <t>https://podminky.urs.cz/item/CS_URS_2024_02/998711122</t>
  </si>
  <si>
    <t>713110852</t>
  </si>
  <si>
    <t>Odstranění tepelné izolace stropů lepené z polystyrenu nasáklého vodou tl do 100 mm</t>
  </si>
  <si>
    <t>Odstranění tepelné izolace stropů nebo podhledů z rohoží, pásů, dílců, desek, bloků připevněných lepením z polystyrenu nasáklého vodou, tloušťka izolace do 100 mm</t>
  </si>
  <si>
    <t>https://podminky.urs.cz/item/CS_URS_2024_02/713110852</t>
  </si>
  <si>
    <t>Poznámka k položce:_x000d_
Poznámka k položce: odstranění poškozených částí - podhledy, čela</t>
  </si>
  <si>
    <t>228,800</t>
  </si>
  <si>
    <t>713120824</t>
  </si>
  <si>
    <t>Odstranění tepelné izolace podlah volně kladené z polystyrenu nasáklého vodou tl přes 100 do 200 mm</t>
  </si>
  <si>
    <t>Odstranění tepelné izolace podlah z rohoží, pásů, dílců, desek, bloků podlah volně kladených nebo mezi trámy z polystyrenu, tloušťka izolace nasáklého vodou, tloušťka izolace přes 100 do 200 mm</t>
  </si>
  <si>
    <t>https://podminky.urs.cz/item/CS_URS_2024_02/713120824</t>
  </si>
  <si>
    <t>713130851</t>
  </si>
  <si>
    <t>Odstranění tepelné izolace stěn lepené z polystyrenu tl do 100 mm</t>
  </si>
  <si>
    <t>-1494271280</t>
  </si>
  <si>
    <t>Odstranění tepelné izolace stěn a příček z rohoží, pásů, dílců, desek, bloků připevněných lepením z polystyrenu, tloušťka izolace do 100 mm</t>
  </si>
  <si>
    <t>https://podminky.urs.cz/item/CS_URS_2024_02/713130851</t>
  </si>
  <si>
    <t>https://podminky.urs.cz/item/CS_URS_2024_02/764002841</t>
  </si>
  <si>
    <t>Montáž oplechování horních ploch a atik bez rohů rš do 400 mm</t>
  </si>
  <si>
    <t>Montáž oplechování horních ploch zdí a nadezdívek (atik) rozvinuté šířky do 400 mm</t>
  </si>
  <si>
    <t>1,1*(3*13)</t>
  </si>
  <si>
    <t>19112467</t>
  </si>
  <si>
    <t>plech TiZn "modrošedý" svitek š 500mm tl 0,7mm</t>
  </si>
  <si>
    <t>998764122</t>
  </si>
  <si>
    <t>Přesun hmot tonážní pro konstrukce klempířské ruční v objektech v přes 6 do 12 m</t>
  </si>
  <si>
    <t>Přesun hmot pro konstrukce klempířské stanovený z hmotnosti přesunovaného materiálu vodorovná dopravní vzdálenost do 50 m ruční (bez užtití mechanizace) v objektech výšky přes 6 do 12 m</t>
  </si>
  <si>
    <t>https://podminky.urs.cz/item/CS_URS_2024_02/998764122</t>
  </si>
  <si>
    <t>767161814</t>
  </si>
  <si>
    <t>Demontáž zábradlí rovného nerozebíratelného hmotnosti 1 m zábradlí přes 20 kg do suti</t>
  </si>
  <si>
    <t>Demontáž zábradlí do suti rovného nerozebíratelný spoj hmotnosti 1 m zábradlí přes 20 kg</t>
  </si>
  <si>
    <t>https://podminky.urs.cz/item/CS_URS_2024_02/767161814</t>
  </si>
  <si>
    <t>20+27,5+20+27,5+27,5</t>
  </si>
  <si>
    <t>767162114</t>
  </si>
  <si>
    <t>Montáž ocelového zábradlí balkónového nebo lodžiového rovného délky do 3,0m s boky délky do 1,1m, výška 1,1m, sloupková výplň</t>
  </si>
  <si>
    <t>https://podminky.urs.cz/item/CS_URS_2024_02/767162114</t>
  </si>
  <si>
    <t>Poznámka k položce:_x000d_
Poznámka k položce: včetně kotvícího materiálu a povrchové úpravy (barva modrá)</t>
  </si>
  <si>
    <t>3,25*14+20+20+6*1,1</t>
  </si>
  <si>
    <t>55342285</t>
  </si>
  <si>
    <t>zábradlí s plochým sloupkem, prutovou výplní a kotvením z čela</t>
  </si>
  <si>
    <t>767165111</t>
  </si>
  <si>
    <t>Montáž madel šroubováním</t>
  </si>
  <si>
    <t>Montáž zábradlí madel šroubováním</t>
  </si>
  <si>
    <t>https://podminky.urs.cz/item/CS_URS_2024_02/767165111</t>
  </si>
  <si>
    <t>Poznámka k položce:_x000d_
Poznámka k položce: včetně kotvícího materiálu a povrchové úpravy (barva modrá) kotvení z čela</t>
  </si>
  <si>
    <t>3*13</t>
  </si>
  <si>
    <t>55342299</t>
  </si>
  <si>
    <t>madlo nad zeď</t>
  </si>
  <si>
    <t>998767122</t>
  </si>
  <si>
    <t>Přesun hmot tonážní pro zámečnické konstrukce ruční v objektech v přes 6 do 12 m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</si>
  <si>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</si>
  <si>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https://podminky.urs.cz/item/CS_URS_2024_02/998767122</t>
  </si>
  <si>
    <t>771</t>
  </si>
  <si>
    <t>Podlahy z dlaždic</t>
  </si>
  <si>
    <t>771591211.SCS</t>
  </si>
  <si>
    <t>Rohož celoplošně lepená roznášecí a separační</t>
  </si>
  <si>
    <t>-361323865</t>
  </si>
  <si>
    <t>1,1*188,1</t>
  </si>
  <si>
    <t>781</t>
  </si>
  <si>
    <t>Dokončovací práce - obklady</t>
  </si>
  <si>
    <t>781492251</t>
  </si>
  <si>
    <t>Montáž profilů ukončovacích lepených flexibilním cementovým lepidlem</t>
  </si>
  <si>
    <t>-455207426</t>
  </si>
  <si>
    <t>Obklad - dokončující práce montáž profilu lepeného flexibilním cementovým lepidlem ukončovacího</t>
  </si>
  <si>
    <t>https://podminky.urs.cz/item/CS_URS_2024_02/781492251</t>
  </si>
  <si>
    <t>1,1*(20+20+3,5*14)</t>
  </si>
  <si>
    <t>19416005</t>
  </si>
  <si>
    <t>lišta ukončovací z eloxovaného hliníku 10mm</t>
  </si>
  <si>
    <t>2088266931</t>
  </si>
  <si>
    <t>Poznámka k položce:_x000d_
s okapnicí</t>
  </si>
  <si>
    <t>97,9*1,05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</si>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</sst>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1311111" TargetMode="External" /><Relationship Id="rId2" Type="http://schemas.openxmlformats.org/officeDocument/2006/relationships/hyperlink" Target="https://podminky.urs.cz/item/CS_URS_2024_02/941311211" TargetMode="External" /><Relationship Id="rId3" Type="http://schemas.openxmlformats.org/officeDocument/2006/relationships/hyperlink" Target="https://podminky.urs.cz/item/CS_URS_2024_02/941311811" TargetMode="External" /><Relationship Id="rId4" Type="http://schemas.openxmlformats.org/officeDocument/2006/relationships/hyperlink" Target="https://podminky.urs.cz/item/CS_URS_2024_02/945411111" TargetMode="External" /><Relationship Id="rId5" Type="http://schemas.openxmlformats.org/officeDocument/2006/relationships/hyperlink" Target="https://podminky.urs.cz/item/CS_URS_2024_02/993111111" TargetMode="External" /><Relationship Id="rId6" Type="http://schemas.openxmlformats.org/officeDocument/2006/relationships/hyperlink" Target="https://podminky.urs.cz/item/CS_URS_2024_02/993111119" TargetMode="External" /><Relationship Id="rId7" Type="http://schemas.openxmlformats.org/officeDocument/2006/relationships/hyperlink" Target="https://podminky.urs.cz/item/CS_URS_2024_02/997013215" TargetMode="External" /><Relationship Id="rId8" Type="http://schemas.openxmlformats.org/officeDocument/2006/relationships/hyperlink" Target="https://podminky.urs.cz/item/CS_URS_2024_02/997013509" TargetMode="External" /><Relationship Id="rId9" Type="http://schemas.openxmlformats.org/officeDocument/2006/relationships/hyperlink" Target="https://podminky.urs.cz/item/CS_URS_2024_02/997013511" TargetMode="External" /><Relationship Id="rId10" Type="http://schemas.openxmlformats.org/officeDocument/2006/relationships/hyperlink" Target="https://podminky.urs.cz/item/CS_URS_2024_02/997013631" TargetMode="External" /><Relationship Id="rId11" Type="http://schemas.openxmlformats.org/officeDocument/2006/relationships/hyperlink" Target="https://podminky.urs.cz/item/CS_URS_2024_02/997013847" TargetMode="External" /><Relationship Id="rId12" Type="http://schemas.openxmlformats.org/officeDocument/2006/relationships/hyperlink" Target="https://podminky.urs.cz/item/CS_URS_2024_02/998011009" TargetMode="External" /><Relationship Id="rId13" Type="http://schemas.openxmlformats.org/officeDocument/2006/relationships/hyperlink" Target="https://podminky.urs.cz/item/CS_URS_2024_02/712340833" TargetMode="External" /><Relationship Id="rId14" Type="http://schemas.openxmlformats.org/officeDocument/2006/relationships/hyperlink" Target="https://podminky.urs.cz/item/CS_URS_2024_02/712340834" TargetMode="External" /><Relationship Id="rId15" Type="http://schemas.openxmlformats.org/officeDocument/2006/relationships/hyperlink" Target="https://podminky.urs.cz/item/CS_URS_2024_02/712363210" TargetMode="External" /><Relationship Id="rId16" Type="http://schemas.openxmlformats.org/officeDocument/2006/relationships/hyperlink" Target="https://podminky.urs.cz/item/CS_URS_2024_02/712363405" TargetMode="External" /><Relationship Id="rId17" Type="http://schemas.openxmlformats.org/officeDocument/2006/relationships/hyperlink" Target="https://podminky.urs.cz/item/CS_URS_2024_02/712775911" TargetMode="External" /><Relationship Id="rId18" Type="http://schemas.openxmlformats.org/officeDocument/2006/relationships/hyperlink" Target="https://podminky.urs.cz/item/CS_URS_2024_02/712999003" TargetMode="External" /><Relationship Id="rId19" Type="http://schemas.openxmlformats.org/officeDocument/2006/relationships/hyperlink" Target="https://podminky.urs.cz/item/CS_URS_2023_02/727111002" TargetMode="External" /><Relationship Id="rId20" Type="http://schemas.openxmlformats.org/officeDocument/2006/relationships/hyperlink" Target="https://podminky.urs.cz/item/CS_URS_2024_02/762361312" TargetMode="External" /><Relationship Id="rId21" Type="http://schemas.openxmlformats.org/officeDocument/2006/relationships/hyperlink" Target="https://podminky.urs.cz/item/CS_URS_2024_02/998762121" TargetMode="External" /><Relationship Id="rId22" Type="http://schemas.openxmlformats.org/officeDocument/2006/relationships/hyperlink" Target="https://podminky.urs.cz/item/CS_URS_2023_02/764002841" TargetMode="External" /><Relationship Id="rId23" Type="http://schemas.openxmlformats.org/officeDocument/2006/relationships/hyperlink" Target="https://podminky.urs.cz/item/CS_URS_2024_02/764204105" TargetMode="External" /><Relationship Id="rId24" Type="http://schemas.openxmlformats.org/officeDocument/2006/relationships/hyperlink" Target="https://podminky.urs.cz/item/CS_URS_2024_02/767881112" TargetMode="External" /><Relationship Id="rId25" Type="http://schemas.openxmlformats.org/officeDocument/2006/relationships/hyperlink" Target="https://podminky.urs.cz/item/CS_URS_2024_02/767881152" TargetMode="External" /><Relationship Id="rId26" Type="http://schemas.openxmlformats.org/officeDocument/2006/relationships/hyperlink" Target="https://podminky.urs.cz/item/CS_URS_2024_02/767881161" TargetMode="External" /><Relationship Id="rId27" Type="http://schemas.openxmlformats.org/officeDocument/2006/relationships/hyperlink" Target="https://podminky.urs.cz/item/CS_URS_2024_02/21822010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1311111" TargetMode="External" /><Relationship Id="rId2" Type="http://schemas.openxmlformats.org/officeDocument/2006/relationships/hyperlink" Target="https://podminky.urs.cz/item/CS_URS_2024_02/941311211" TargetMode="External" /><Relationship Id="rId3" Type="http://schemas.openxmlformats.org/officeDocument/2006/relationships/hyperlink" Target="https://podminky.urs.cz/item/CS_URS_2024_02/941311811" TargetMode="External" /><Relationship Id="rId4" Type="http://schemas.openxmlformats.org/officeDocument/2006/relationships/hyperlink" Target="https://podminky.urs.cz/item/CS_URS_2024_02/945411111" TargetMode="External" /><Relationship Id="rId5" Type="http://schemas.openxmlformats.org/officeDocument/2006/relationships/hyperlink" Target="https://podminky.urs.cz/item/CS_URS_2024_02/965042141" TargetMode="External" /><Relationship Id="rId6" Type="http://schemas.openxmlformats.org/officeDocument/2006/relationships/hyperlink" Target="https://podminky.urs.cz/item/CS_URS_2024_02/965082923" TargetMode="External" /><Relationship Id="rId7" Type="http://schemas.openxmlformats.org/officeDocument/2006/relationships/hyperlink" Target="https://podminky.urs.cz/item/CS_URS_2024_02/993111111" TargetMode="External" /><Relationship Id="rId8" Type="http://schemas.openxmlformats.org/officeDocument/2006/relationships/hyperlink" Target="https://podminky.urs.cz/item/CS_URS_2024_02/993111119" TargetMode="External" /><Relationship Id="rId9" Type="http://schemas.openxmlformats.org/officeDocument/2006/relationships/hyperlink" Target="https://podminky.urs.cz/item/CS_URS_2024_02/997013211" TargetMode="External" /><Relationship Id="rId10" Type="http://schemas.openxmlformats.org/officeDocument/2006/relationships/hyperlink" Target="https://podminky.urs.cz/item/CS_URS_2024_02/997013509" TargetMode="External" /><Relationship Id="rId11" Type="http://schemas.openxmlformats.org/officeDocument/2006/relationships/hyperlink" Target="https://podminky.urs.cz/item/CS_URS_2024_02/997013511" TargetMode="External" /><Relationship Id="rId12" Type="http://schemas.openxmlformats.org/officeDocument/2006/relationships/hyperlink" Target="https://podminky.urs.cz/item/CS_URS_2024_02/997013631" TargetMode="External" /><Relationship Id="rId13" Type="http://schemas.openxmlformats.org/officeDocument/2006/relationships/hyperlink" Target="https://podminky.urs.cz/item/CS_URS_2024_02/997013847" TargetMode="External" /><Relationship Id="rId14" Type="http://schemas.openxmlformats.org/officeDocument/2006/relationships/hyperlink" Target="https://podminky.urs.cz/item/CS_URS_2024_02/998011010" TargetMode="External" /><Relationship Id="rId15" Type="http://schemas.openxmlformats.org/officeDocument/2006/relationships/hyperlink" Target="https://podminky.urs.cz/item/CS_URS_2024_02/712340833" TargetMode="External" /><Relationship Id="rId16" Type="http://schemas.openxmlformats.org/officeDocument/2006/relationships/hyperlink" Target="https://podminky.urs.cz/item/CS_URS_2024_02/712340834" TargetMode="External" /><Relationship Id="rId17" Type="http://schemas.openxmlformats.org/officeDocument/2006/relationships/hyperlink" Target="https://podminky.urs.cz/item/CS_URS_2024_02/712363210" TargetMode="External" /><Relationship Id="rId18" Type="http://schemas.openxmlformats.org/officeDocument/2006/relationships/hyperlink" Target="https://podminky.urs.cz/item/CS_URS_2024_02/712363605" TargetMode="External" /><Relationship Id="rId19" Type="http://schemas.openxmlformats.org/officeDocument/2006/relationships/hyperlink" Target="https://podminky.urs.cz/item/CS_URS_2024_02/712775911" TargetMode="External" /><Relationship Id="rId20" Type="http://schemas.openxmlformats.org/officeDocument/2006/relationships/hyperlink" Target="https://podminky.urs.cz/item/CS_URS_2024_02/712999003" TargetMode="External" /><Relationship Id="rId21" Type="http://schemas.openxmlformats.org/officeDocument/2006/relationships/hyperlink" Target="https://podminky.urs.cz/item/CS_URS_2024_02/713141136" TargetMode="External" /><Relationship Id="rId22" Type="http://schemas.openxmlformats.org/officeDocument/2006/relationships/hyperlink" Target="https://podminky.urs.cz/item/CS_URS_2024_02/713141336" TargetMode="External" /><Relationship Id="rId23" Type="http://schemas.openxmlformats.org/officeDocument/2006/relationships/hyperlink" Target="https://podminky.urs.cz/item/CS_URS_2024_02/721210824" TargetMode="External" /><Relationship Id="rId24" Type="http://schemas.openxmlformats.org/officeDocument/2006/relationships/hyperlink" Target="https://podminky.urs.cz/item/CS_URS_2024_02/721239114" TargetMode="External" /><Relationship Id="rId25" Type="http://schemas.openxmlformats.org/officeDocument/2006/relationships/hyperlink" Target="https://podminky.urs.cz/item/CS_URS_2023_02/727111002" TargetMode="External" /><Relationship Id="rId26" Type="http://schemas.openxmlformats.org/officeDocument/2006/relationships/hyperlink" Target="https://podminky.urs.cz/item/CS_URS_2024_02/762341275" TargetMode="External" /><Relationship Id="rId27" Type="http://schemas.openxmlformats.org/officeDocument/2006/relationships/hyperlink" Target="https://podminky.urs.cz/item/CS_URS_2024_02/762361312" TargetMode="External" /><Relationship Id="rId28" Type="http://schemas.openxmlformats.org/officeDocument/2006/relationships/hyperlink" Target="https://podminky.urs.cz/item/CS_URS_2024_02/998762121" TargetMode="External" /><Relationship Id="rId29" Type="http://schemas.openxmlformats.org/officeDocument/2006/relationships/hyperlink" Target="https://podminky.urs.cz/item/CS_URS_2023_02/764002841" TargetMode="External" /><Relationship Id="rId30" Type="http://schemas.openxmlformats.org/officeDocument/2006/relationships/hyperlink" Target="https://podminky.urs.cz/item/CS_URS_2024_02/764204105" TargetMode="External" /><Relationship Id="rId31" Type="http://schemas.openxmlformats.org/officeDocument/2006/relationships/hyperlink" Target="https://podminky.urs.cz/item/CS_URS_2024_02/767881112" TargetMode="External" /><Relationship Id="rId32" Type="http://schemas.openxmlformats.org/officeDocument/2006/relationships/hyperlink" Target="https://podminky.urs.cz/item/CS_URS_2024_02/767881152" TargetMode="External" /><Relationship Id="rId33" Type="http://schemas.openxmlformats.org/officeDocument/2006/relationships/hyperlink" Target="https://podminky.urs.cz/item/CS_URS_2024_02/767881161" TargetMode="External" /><Relationship Id="rId34" Type="http://schemas.openxmlformats.org/officeDocument/2006/relationships/hyperlink" Target="https://podminky.urs.cz/item/CS_URS_2024_02/767996801" TargetMode="External" /><Relationship Id="rId35" Type="http://schemas.openxmlformats.org/officeDocument/2006/relationships/hyperlink" Target="https://podminky.urs.cz/item/CS_URS_2024_02/218220101" TargetMode="External" /><Relationship Id="rId36" Type="http://schemas.openxmlformats.org/officeDocument/2006/relationships/hyperlink" Target="https://podminky.urs.cz/item/CS_URS_2024_02/230202226" TargetMode="External" /><Relationship Id="rId3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1311111" TargetMode="External" /><Relationship Id="rId2" Type="http://schemas.openxmlformats.org/officeDocument/2006/relationships/hyperlink" Target="https://podminky.urs.cz/item/CS_URS_2024_02/941311211" TargetMode="External" /><Relationship Id="rId3" Type="http://schemas.openxmlformats.org/officeDocument/2006/relationships/hyperlink" Target="https://podminky.urs.cz/item/CS_URS_2024_02/941311811" TargetMode="External" /><Relationship Id="rId4" Type="http://schemas.openxmlformats.org/officeDocument/2006/relationships/hyperlink" Target="https://podminky.urs.cz/item/CS_URS_2024_02/945411111" TargetMode="External" /><Relationship Id="rId5" Type="http://schemas.openxmlformats.org/officeDocument/2006/relationships/hyperlink" Target="https://podminky.urs.cz/item/CS_URS_2024_02/993111111" TargetMode="External" /><Relationship Id="rId6" Type="http://schemas.openxmlformats.org/officeDocument/2006/relationships/hyperlink" Target="https://podminky.urs.cz/item/CS_URS_2024_02/993111119" TargetMode="External" /><Relationship Id="rId7" Type="http://schemas.openxmlformats.org/officeDocument/2006/relationships/hyperlink" Target="https://podminky.urs.cz/item/CS_URS_2024_02/997013211" TargetMode="External" /><Relationship Id="rId8" Type="http://schemas.openxmlformats.org/officeDocument/2006/relationships/hyperlink" Target="https://podminky.urs.cz/item/CS_URS_2024_02/997013311" TargetMode="External" /><Relationship Id="rId9" Type="http://schemas.openxmlformats.org/officeDocument/2006/relationships/hyperlink" Target="https://podminky.urs.cz/item/CS_URS_2024_02/997013321" TargetMode="External" /><Relationship Id="rId10" Type="http://schemas.openxmlformats.org/officeDocument/2006/relationships/hyperlink" Target="https://podminky.urs.cz/item/CS_URS_2024_02/997013509" TargetMode="External" /><Relationship Id="rId11" Type="http://schemas.openxmlformats.org/officeDocument/2006/relationships/hyperlink" Target="https://podminky.urs.cz/item/CS_URS_2024_02/997013511" TargetMode="External" /><Relationship Id="rId12" Type="http://schemas.openxmlformats.org/officeDocument/2006/relationships/hyperlink" Target="https://podminky.urs.cz/item/CS_URS_2024_02/997013631" TargetMode="External" /><Relationship Id="rId13" Type="http://schemas.openxmlformats.org/officeDocument/2006/relationships/hyperlink" Target="https://podminky.urs.cz/item/CS_URS_2024_02/998011008" TargetMode="External" /><Relationship Id="rId14" Type="http://schemas.openxmlformats.org/officeDocument/2006/relationships/hyperlink" Target="https://podminky.urs.cz/item/CS_URS_2024_02/632481215" TargetMode="External" /><Relationship Id="rId15" Type="http://schemas.openxmlformats.org/officeDocument/2006/relationships/hyperlink" Target="https://podminky.urs.cz/item/CS_URS_2024_02/712363210" TargetMode="External" /><Relationship Id="rId16" Type="http://schemas.openxmlformats.org/officeDocument/2006/relationships/hyperlink" Target="https://podminky.urs.cz/item/CS_URS_2024_02/712363605" TargetMode="External" /><Relationship Id="rId17" Type="http://schemas.openxmlformats.org/officeDocument/2006/relationships/hyperlink" Target="https://podminky.urs.cz/item/CS_URS_2024_02/712363803" TargetMode="External" /><Relationship Id="rId18" Type="http://schemas.openxmlformats.org/officeDocument/2006/relationships/hyperlink" Target="https://podminky.urs.cz/item/CS_URS_2024_02/712775911" TargetMode="External" /><Relationship Id="rId19" Type="http://schemas.openxmlformats.org/officeDocument/2006/relationships/hyperlink" Target="https://podminky.urs.cz/item/CS_URS_2024_02/712990832" TargetMode="External" /><Relationship Id="rId20" Type="http://schemas.openxmlformats.org/officeDocument/2006/relationships/hyperlink" Target="https://podminky.urs.cz/item/CS_URS_2024_02/712999003" TargetMode="External" /><Relationship Id="rId21" Type="http://schemas.openxmlformats.org/officeDocument/2006/relationships/hyperlink" Target="https://podminky.urs.cz/item/CS_URS_2024_02/776145811" TargetMode="External" /><Relationship Id="rId22" Type="http://schemas.openxmlformats.org/officeDocument/2006/relationships/hyperlink" Target="https://podminky.urs.cz/item/CS_URS_2024_02/713140822" TargetMode="External" /><Relationship Id="rId23" Type="http://schemas.openxmlformats.org/officeDocument/2006/relationships/hyperlink" Target="https://podminky.urs.cz/item/CS_URS_2024_02/713140824" TargetMode="External" /><Relationship Id="rId24" Type="http://schemas.openxmlformats.org/officeDocument/2006/relationships/hyperlink" Target="https://podminky.urs.cz/item/CS_URS_2024_02/713141136" TargetMode="External" /><Relationship Id="rId25" Type="http://schemas.openxmlformats.org/officeDocument/2006/relationships/hyperlink" Target="https://podminky.urs.cz/item/CS_URS_2024_02/713141336" TargetMode="External" /><Relationship Id="rId26" Type="http://schemas.openxmlformats.org/officeDocument/2006/relationships/hyperlink" Target="https://podminky.urs.cz/item/CS_URS_2024_02/713291132" TargetMode="External" /><Relationship Id="rId27" Type="http://schemas.openxmlformats.org/officeDocument/2006/relationships/hyperlink" Target="https://podminky.urs.cz/item/CS_URS_2024_02/721210824" TargetMode="External" /><Relationship Id="rId28" Type="http://schemas.openxmlformats.org/officeDocument/2006/relationships/hyperlink" Target="https://podminky.urs.cz/item/CS_URS_2024_02/721239114" TargetMode="External" /><Relationship Id="rId29" Type="http://schemas.openxmlformats.org/officeDocument/2006/relationships/hyperlink" Target="https://podminky.urs.cz/item/CS_URS_2024_02/741920251" TargetMode="External" /><Relationship Id="rId30" Type="http://schemas.openxmlformats.org/officeDocument/2006/relationships/hyperlink" Target="https://podminky.urs.cz/item/CS_URS_2024_02/762361312" TargetMode="External" /><Relationship Id="rId31" Type="http://schemas.openxmlformats.org/officeDocument/2006/relationships/hyperlink" Target="https://podminky.urs.cz/item/CS_URS_2024_02/998762121" TargetMode="External" /><Relationship Id="rId32" Type="http://schemas.openxmlformats.org/officeDocument/2006/relationships/hyperlink" Target="https://podminky.urs.cz/item/CS_URS_2023_02/764002841" TargetMode="External" /><Relationship Id="rId33" Type="http://schemas.openxmlformats.org/officeDocument/2006/relationships/hyperlink" Target="https://podminky.urs.cz/item/CS_URS_2024_02/764204105" TargetMode="External" /><Relationship Id="rId34" Type="http://schemas.openxmlformats.org/officeDocument/2006/relationships/hyperlink" Target="https://podminky.urs.cz/item/CS_URS_2024_02/767881112" TargetMode="External" /><Relationship Id="rId35" Type="http://schemas.openxmlformats.org/officeDocument/2006/relationships/hyperlink" Target="https://podminky.urs.cz/item/CS_URS_2024_02/767881153" TargetMode="External" /><Relationship Id="rId36" Type="http://schemas.openxmlformats.org/officeDocument/2006/relationships/hyperlink" Target="https://podminky.urs.cz/item/CS_URS_2024_02/767881161" TargetMode="External" /><Relationship Id="rId37" Type="http://schemas.openxmlformats.org/officeDocument/2006/relationships/hyperlink" Target="https://podminky.urs.cz/item/CS_URS_2024_02/767893127" TargetMode="External" /><Relationship Id="rId38" Type="http://schemas.openxmlformats.org/officeDocument/2006/relationships/hyperlink" Target="https://podminky.urs.cz/item/CS_URS_2024_02/218220101" TargetMode="External" /><Relationship Id="rId39" Type="http://schemas.openxmlformats.org/officeDocument/2006/relationships/hyperlink" Target="https://podminky.urs.cz/item/CS_URS_2024_02/230202226" TargetMode="External" /><Relationship Id="rId4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1311112" TargetMode="External" /><Relationship Id="rId2" Type="http://schemas.openxmlformats.org/officeDocument/2006/relationships/hyperlink" Target="https://podminky.urs.cz/item/CS_URS_2024_02/941311212" TargetMode="External" /><Relationship Id="rId3" Type="http://schemas.openxmlformats.org/officeDocument/2006/relationships/hyperlink" Target="https://podminky.urs.cz/item/CS_URS_2024_02/941311812" TargetMode="External" /><Relationship Id="rId4" Type="http://schemas.openxmlformats.org/officeDocument/2006/relationships/hyperlink" Target="https://podminky.urs.cz/item/CS_URS_2024_02/945411111" TargetMode="External" /><Relationship Id="rId5" Type="http://schemas.openxmlformats.org/officeDocument/2006/relationships/hyperlink" Target="https://podminky.urs.cz/item/CS_URS_2024_02/993111111" TargetMode="External" /><Relationship Id="rId6" Type="http://schemas.openxmlformats.org/officeDocument/2006/relationships/hyperlink" Target="https://podminky.urs.cz/item/CS_URS_2024_02/993111119" TargetMode="External" /><Relationship Id="rId7" Type="http://schemas.openxmlformats.org/officeDocument/2006/relationships/hyperlink" Target="https://podminky.urs.cz/item/CS_URS_2024_02/997013215" TargetMode="External" /><Relationship Id="rId8" Type="http://schemas.openxmlformats.org/officeDocument/2006/relationships/hyperlink" Target="https://podminky.urs.cz/item/CS_URS_2024_02/997013509" TargetMode="External" /><Relationship Id="rId9" Type="http://schemas.openxmlformats.org/officeDocument/2006/relationships/hyperlink" Target="https://podminky.urs.cz/item/CS_URS_2024_02/997013511" TargetMode="External" /><Relationship Id="rId10" Type="http://schemas.openxmlformats.org/officeDocument/2006/relationships/hyperlink" Target="https://podminky.urs.cz/item/CS_URS_2024_02/997013631" TargetMode="External" /><Relationship Id="rId11" Type="http://schemas.openxmlformats.org/officeDocument/2006/relationships/hyperlink" Target="https://podminky.urs.cz/item/CS_URS_2024_02/998011010" TargetMode="External" /><Relationship Id="rId12" Type="http://schemas.openxmlformats.org/officeDocument/2006/relationships/hyperlink" Target="https://podminky.urs.cz/item/CS_URS_2024_02/712363210" TargetMode="External" /><Relationship Id="rId13" Type="http://schemas.openxmlformats.org/officeDocument/2006/relationships/hyperlink" Target="https://podminky.urs.cz/item/CS_URS_2024_02/712363605" TargetMode="External" /><Relationship Id="rId14" Type="http://schemas.openxmlformats.org/officeDocument/2006/relationships/hyperlink" Target="https://podminky.urs.cz/item/CS_URS_2024_02/712363803" TargetMode="External" /><Relationship Id="rId15" Type="http://schemas.openxmlformats.org/officeDocument/2006/relationships/hyperlink" Target="https://podminky.urs.cz/item/CS_URS_2024_02/632481215" TargetMode="External" /><Relationship Id="rId16" Type="http://schemas.openxmlformats.org/officeDocument/2006/relationships/hyperlink" Target="https://podminky.urs.cz/item/CS_URS_2024_02/712775911" TargetMode="External" /><Relationship Id="rId17" Type="http://schemas.openxmlformats.org/officeDocument/2006/relationships/hyperlink" Target="https://podminky.urs.cz/item/CS_URS_2024_02/712999003" TargetMode="External" /><Relationship Id="rId18" Type="http://schemas.openxmlformats.org/officeDocument/2006/relationships/hyperlink" Target="https://podminky.urs.cz/item/CS_URS_2024_02/775145811" TargetMode="External" /><Relationship Id="rId19" Type="http://schemas.openxmlformats.org/officeDocument/2006/relationships/hyperlink" Target="https://podminky.urs.cz/item/CS_URS_2024_02/713140822" TargetMode="External" /><Relationship Id="rId20" Type="http://schemas.openxmlformats.org/officeDocument/2006/relationships/hyperlink" Target="https://podminky.urs.cz/item/CS_URS_2024_02/713141136" TargetMode="External" /><Relationship Id="rId21" Type="http://schemas.openxmlformats.org/officeDocument/2006/relationships/hyperlink" Target="https://podminky.urs.cz/item/CS_URS_2024_02/713141336" TargetMode="External" /><Relationship Id="rId22" Type="http://schemas.openxmlformats.org/officeDocument/2006/relationships/hyperlink" Target="https://podminky.urs.cz/item/CS_URS_2024_02/713291333" TargetMode="External" /><Relationship Id="rId23" Type="http://schemas.openxmlformats.org/officeDocument/2006/relationships/hyperlink" Target="https://podminky.urs.cz/item/CS_URS_2024_02/721210824" TargetMode="External" /><Relationship Id="rId24" Type="http://schemas.openxmlformats.org/officeDocument/2006/relationships/hyperlink" Target="https://podminky.urs.cz/item/CS_URS_2024_02/721239114" TargetMode="External" /><Relationship Id="rId25" Type="http://schemas.openxmlformats.org/officeDocument/2006/relationships/hyperlink" Target="https://podminky.urs.cz/item/CS_URS_2023_02/727111002" TargetMode="External" /><Relationship Id="rId26" Type="http://schemas.openxmlformats.org/officeDocument/2006/relationships/hyperlink" Target="https://podminky.urs.cz/item/CS_URS_2024_02/762361312" TargetMode="External" /><Relationship Id="rId27" Type="http://schemas.openxmlformats.org/officeDocument/2006/relationships/hyperlink" Target="https://podminky.urs.cz/item/CS_URS_2024_02/998762123" TargetMode="External" /><Relationship Id="rId28" Type="http://schemas.openxmlformats.org/officeDocument/2006/relationships/hyperlink" Target="https://podminky.urs.cz/item/CS_URS_2023_02/764002841" TargetMode="External" /><Relationship Id="rId29" Type="http://schemas.openxmlformats.org/officeDocument/2006/relationships/hyperlink" Target="https://podminky.urs.cz/item/CS_URS_2024_02/764204105" TargetMode="External" /><Relationship Id="rId30" Type="http://schemas.openxmlformats.org/officeDocument/2006/relationships/hyperlink" Target="https://podminky.urs.cz/item/CS_URS_2024_02/767881112" TargetMode="External" /><Relationship Id="rId31" Type="http://schemas.openxmlformats.org/officeDocument/2006/relationships/hyperlink" Target="https://podminky.urs.cz/item/CS_URS_2024_02/767881153" TargetMode="External" /><Relationship Id="rId32" Type="http://schemas.openxmlformats.org/officeDocument/2006/relationships/hyperlink" Target="https://podminky.urs.cz/item/CS_URS_2024_02/767881161" TargetMode="External" /><Relationship Id="rId33" Type="http://schemas.openxmlformats.org/officeDocument/2006/relationships/hyperlink" Target="https://podminky.urs.cz/item/CS_URS_2024_02/767893127" TargetMode="External" /><Relationship Id="rId34" Type="http://schemas.openxmlformats.org/officeDocument/2006/relationships/hyperlink" Target="https://podminky.urs.cz/item/CS_URS_2024_02/218220101" TargetMode="External" /><Relationship Id="rId35" Type="http://schemas.openxmlformats.org/officeDocument/2006/relationships/hyperlink" Target="https://podminky.urs.cz/item/CS_URS_2024_02/230202226" TargetMode="External" /><Relationship Id="rId36" Type="http://schemas.openxmlformats.org/officeDocument/2006/relationships/hyperlink" Target="https://podminky.urs.cz/item/CS_URS_2024_02/230202228" TargetMode="External" /><Relationship Id="rId3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13121111" TargetMode="External" /><Relationship Id="rId2" Type="http://schemas.openxmlformats.org/officeDocument/2006/relationships/hyperlink" Target="https://podminky.urs.cz/item/CS_URS_2024_02/632.Rpol.WB.B" TargetMode="External" /><Relationship Id="rId3" Type="http://schemas.openxmlformats.org/officeDocument/2006/relationships/hyperlink" Target="https://podminky.urs.cz/item/CS_URS_2024_02/632452511" TargetMode="External" /><Relationship Id="rId4" Type="http://schemas.openxmlformats.org/officeDocument/2006/relationships/hyperlink" Target="https://podminky.urs.cz/item/CS_URS_2024_02/771121011" TargetMode="External" /><Relationship Id="rId5" Type="http://schemas.openxmlformats.org/officeDocument/2006/relationships/hyperlink" Target="https://podminky.urs.cz/item/CS_URS_2024_02/771574416" TargetMode="External" /><Relationship Id="rId6" Type="http://schemas.openxmlformats.org/officeDocument/2006/relationships/hyperlink" Target="https://podminky.urs.cz/item/CS_URS_2024_02/771591207" TargetMode="External" /><Relationship Id="rId7" Type="http://schemas.openxmlformats.org/officeDocument/2006/relationships/hyperlink" Target="https://podminky.urs.cz/item/CS_URS_2024_02/621142001" TargetMode="External" /><Relationship Id="rId8" Type="http://schemas.openxmlformats.org/officeDocument/2006/relationships/hyperlink" Target="https://podminky.urs.cz/item/CS_URS_2024_02/621151031" TargetMode="External" /><Relationship Id="rId9" Type="http://schemas.openxmlformats.org/officeDocument/2006/relationships/hyperlink" Target="https://podminky.urs.cz/item/CS_URS_2024_02/621531022" TargetMode="External" /><Relationship Id="rId10" Type="http://schemas.openxmlformats.org/officeDocument/2006/relationships/hyperlink" Target="https://podminky.urs.cz/item/CS_URS_2024_02/622142001" TargetMode="External" /><Relationship Id="rId11" Type="http://schemas.openxmlformats.org/officeDocument/2006/relationships/hyperlink" Target="https://podminky.urs.cz/item/CS_URS_2024_02/622151031" TargetMode="External" /><Relationship Id="rId12" Type="http://schemas.openxmlformats.org/officeDocument/2006/relationships/hyperlink" Target="https://podminky.urs.cz/item/CS_URS_2024_02/621221001" TargetMode="External" /><Relationship Id="rId13" Type="http://schemas.openxmlformats.org/officeDocument/2006/relationships/hyperlink" Target="https://podminky.urs.cz/item/CS_URS_2024_02/622252002" TargetMode="External" /><Relationship Id="rId14" Type="http://schemas.openxmlformats.org/officeDocument/2006/relationships/hyperlink" Target="https://podminky.urs.cz/item/CS_URS_2024_02/622531022" TargetMode="External" /><Relationship Id="rId15" Type="http://schemas.openxmlformats.org/officeDocument/2006/relationships/hyperlink" Target="https://podminky.urs.cz/item/CS_URS_2024_02/629135102" TargetMode="External" /><Relationship Id="rId16" Type="http://schemas.openxmlformats.org/officeDocument/2006/relationships/hyperlink" Target="https://podminky.urs.cz/item/CS_URS_2024_02/634112113" TargetMode="External" /><Relationship Id="rId17" Type="http://schemas.openxmlformats.org/officeDocument/2006/relationships/hyperlink" Target="https://podminky.urs.cz/item/CS_URS_2024_02/941211112" TargetMode="External" /><Relationship Id="rId18" Type="http://schemas.openxmlformats.org/officeDocument/2006/relationships/hyperlink" Target="https://podminky.urs.cz/item/CS_URS_2024_02/941211212" TargetMode="External" /><Relationship Id="rId19" Type="http://schemas.openxmlformats.org/officeDocument/2006/relationships/hyperlink" Target="https://podminky.urs.cz/item/CS_URS_2024_02/941211812" TargetMode="External" /><Relationship Id="rId20" Type="http://schemas.openxmlformats.org/officeDocument/2006/relationships/hyperlink" Target="https://podminky.urs.cz/item/CS_URS_2024_02/944511111" TargetMode="External" /><Relationship Id="rId21" Type="http://schemas.openxmlformats.org/officeDocument/2006/relationships/hyperlink" Target="https://podminky.urs.cz/item/CS_URS_2024_02/944511211" TargetMode="External" /><Relationship Id="rId22" Type="http://schemas.openxmlformats.org/officeDocument/2006/relationships/hyperlink" Target="https://podminky.urs.cz/item/CS_URS_2024_02/944511811" TargetMode="External" /><Relationship Id="rId23" Type="http://schemas.openxmlformats.org/officeDocument/2006/relationships/hyperlink" Target="https://podminky.urs.cz/item/CS_URS_2024_02/965042141" TargetMode="External" /><Relationship Id="rId24" Type="http://schemas.openxmlformats.org/officeDocument/2006/relationships/hyperlink" Target="https://podminky.urs.cz/item/CS_URS_2024_02/965081213" TargetMode="External" /><Relationship Id="rId25" Type="http://schemas.openxmlformats.org/officeDocument/2006/relationships/hyperlink" Target="https://podminky.urs.cz/item/CS_URS_2024_02/965081423" TargetMode="External" /><Relationship Id="rId26" Type="http://schemas.openxmlformats.org/officeDocument/2006/relationships/hyperlink" Target="https://podminky.urs.cz/item/CS_URS_2024_02/997013213" TargetMode="External" /><Relationship Id="rId27" Type="http://schemas.openxmlformats.org/officeDocument/2006/relationships/hyperlink" Target="https://podminky.urs.cz/item/CS_URS_2024_02/997013312" TargetMode="External" /><Relationship Id="rId28" Type="http://schemas.openxmlformats.org/officeDocument/2006/relationships/hyperlink" Target="https://podminky.urs.cz/item/CS_URS_2024_02/997013322" TargetMode="External" /><Relationship Id="rId29" Type="http://schemas.openxmlformats.org/officeDocument/2006/relationships/hyperlink" Target="https://podminky.urs.cz/item/CS_URS_2024_02/997013509" TargetMode="External" /><Relationship Id="rId30" Type="http://schemas.openxmlformats.org/officeDocument/2006/relationships/hyperlink" Target="https://podminky.urs.cz/item/CS_URS_2024_02/997013511" TargetMode="External" /><Relationship Id="rId31" Type="http://schemas.openxmlformats.org/officeDocument/2006/relationships/hyperlink" Target="https://podminky.urs.cz/item/CS_URS_2024_02/997013631" TargetMode="External" /><Relationship Id="rId32" Type="http://schemas.openxmlformats.org/officeDocument/2006/relationships/hyperlink" Target="https://podminky.urs.cz/item/CS_URS_2024_02/998011010" TargetMode="External" /><Relationship Id="rId33" Type="http://schemas.openxmlformats.org/officeDocument/2006/relationships/hyperlink" Target="https://podminky.urs.cz/item/CS_URS_2024_02/711111001" TargetMode="External" /><Relationship Id="rId34" Type="http://schemas.openxmlformats.org/officeDocument/2006/relationships/hyperlink" Target="https://podminky.urs.cz/item/CS_URS_2024_02/711112001" TargetMode="External" /><Relationship Id="rId35" Type="http://schemas.openxmlformats.org/officeDocument/2006/relationships/hyperlink" Target="https://podminky.urs.cz/item/CS_URS_2024_02/711141559" TargetMode="External" /><Relationship Id="rId36" Type="http://schemas.openxmlformats.org/officeDocument/2006/relationships/hyperlink" Target="https://podminky.urs.cz/item/CS_URS_2024_02/711142559" TargetMode="External" /><Relationship Id="rId37" Type="http://schemas.openxmlformats.org/officeDocument/2006/relationships/hyperlink" Target="https://podminky.urs.cz/item/CS_URS_2024_02/711199101" TargetMode="External" /><Relationship Id="rId38" Type="http://schemas.openxmlformats.org/officeDocument/2006/relationships/hyperlink" Target="https://podminky.urs.cz/item/CS_URS_2024_02/998711122" TargetMode="External" /><Relationship Id="rId39" Type="http://schemas.openxmlformats.org/officeDocument/2006/relationships/hyperlink" Target="https://podminky.urs.cz/item/CS_URS_2024_02/713110852" TargetMode="External" /><Relationship Id="rId40" Type="http://schemas.openxmlformats.org/officeDocument/2006/relationships/hyperlink" Target="https://podminky.urs.cz/item/CS_URS_2024_02/713120824" TargetMode="External" /><Relationship Id="rId41" Type="http://schemas.openxmlformats.org/officeDocument/2006/relationships/hyperlink" Target="https://podminky.urs.cz/item/CS_URS_2024_02/713130851" TargetMode="External" /><Relationship Id="rId42" Type="http://schemas.openxmlformats.org/officeDocument/2006/relationships/hyperlink" Target="https://podminky.urs.cz/item/CS_URS_2024_02/764002841" TargetMode="External" /><Relationship Id="rId43" Type="http://schemas.openxmlformats.org/officeDocument/2006/relationships/hyperlink" Target="https://podminky.urs.cz/item/CS_URS_2024_02/764204105" TargetMode="External" /><Relationship Id="rId44" Type="http://schemas.openxmlformats.org/officeDocument/2006/relationships/hyperlink" Target="https://podminky.urs.cz/item/CS_URS_2024_02/998764122" TargetMode="External" /><Relationship Id="rId45" Type="http://schemas.openxmlformats.org/officeDocument/2006/relationships/hyperlink" Target="https://podminky.urs.cz/item/CS_URS_2024_02/767161814" TargetMode="External" /><Relationship Id="rId46" Type="http://schemas.openxmlformats.org/officeDocument/2006/relationships/hyperlink" Target="https://podminky.urs.cz/item/CS_URS_2024_02/767162114" TargetMode="External" /><Relationship Id="rId47" Type="http://schemas.openxmlformats.org/officeDocument/2006/relationships/hyperlink" Target="https://podminky.urs.cz/item/CS_URS_2024_02/767165111" TargetMode="External" /><Relationship Id="rId48" Type="http://schemas.openxmlformats.org/officeDocument/2006/relationships/hyperlink" Target="https://podminky.urs.cz/item/CS_URS_2024_02/998767122" TargetMode="External" /><Relationship Id="rId49" Type="http://schemas.openxmlformats.org/officeDocument/2006/relationships/hyperlink" Target="https://podminky.urs.cz/item/CS_URS_2024_02/781492251" TargetMode="External" /><Relationship Id="rId50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38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HavNem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střech a montáž fotovoltaiky Nemocnice Havířov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Havířov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23. 10. 2024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Havířov,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Amun Pro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ROUND(SUM(AG55:AG62),2)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ROUND(SUM(AS55:AS62),2)</f>
        <v>0</v>
      </c>
      <c r="AT54" s="107">
        <f>ROUND(SUM(AV54:AW54),2)</f>
        <v>0</v>
      </c>
      <c r="AU54" s="108">
        <f>ROUND(SUM(AU55:AU62),5)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ROUND(SUM(AZ55:AZ62),2)</f>
        <v>0</v>
      </c>
      <c r="BA54" s="107">
        <f>ROUND(SUM(BA55:BA62),2)</f>
        <v>0</v>
      </c>
      <c r="BB54" s="107">
        <f>ROUND(SUM(BB55:BB62),2)</f>
        <v>0</v>
      </c>
      <c r="BC54" s="107">
        <f>ROUND(SUM(BC55:BC62),2)</f>
        <v>0</v>
      </c>
      <c r="BD54" s="109">
        <f>ROUND(SUM(BD55:BD62),2)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'A - Budova T7 - trafostanice'!J30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'A - Budova T7 - trafostanice'!P91</f>
        <v>0</v>
      </c>
      <c r="AV55" s="121">
        <f>'A - Budova T7 - trafostanice'!J33</f>
        <v>0</v>
      </c>
      <c r="AW55" s="121">
        <f>'A - Budova T7 - trafostanice'!J34</f>
        <v>0</v>
      </c>
      <c r="AX55" s="121">
        <f>'A - Budova T7 - trafostanice'!J35</f>
        <v>0</v>
      </c>
      <c r="AY55" s="121">
        <f>'A - Budova T7 - trafostanice'!J36</f>
        <v>0</v>
      </c>
      <c r="AZ55" s="121">
        <f>'A - Budova T7 - trafostanice'!F33</f>
        <v>0</v>
      </c>
      <c r="BA55" s="121">
        <f>'A - Budova T7 - trafostanice'!F34</f>
        <v>0</v>
      </c>
      <c r="BB55" s="121">
        <f>'A - Budova T7 - trafostanice'!F35</f>
        <v>0</v>
      </c>
      <c r="BC55" s="121">
        <f>'A - Budova T7 - trafostanice'!F36</f>
        <v>0</v>
      </c>
      <c r="BD55" s="123">
        <f>'A - Budova T7 - trafostanice'!F37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16.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'B - Budova V4, V3 - objek...'!J30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'B - Budova V4, V3 - objek...'!P94</f>
        <v>0</v>
      </c>
      <c r="AV56" s="121">
        <f>'B - Budova V4, V3 - objek...'!J33</f>
        <v>0</v>
      </c>
      <c r="AW56" s="121">
        <f>'B - Budova V4, V3 - objek...'!J34</f>
        <v>0</v>
      </c>
      <c r="AX56" s="121">
        <f>'B - Budova V4, V3 - objek...'!J35</f>
        <v>0</v>
      </c>
      <c r="AY56" s="121">
        <f>'B - Budova V4, V3 - objek...'!J36</f>
        <v>0</v>
      </c>
      <c r="AZ56" s="121">
        <f>'B - Budova V4, V3 - objek...'!F33</f>
        <v>0</v>
      </c>
      <c r="BA56" s="121">
        <f>'B - Budova V4, V3 - objek...'!F34</f>
        <v>0</v>
      </c>
      <c r="BB56" s="121">
        <f>'B - Budova V4, V3 - objek...'!F35</f>
        <v>0</v>
      </c>
      <c r="BC56" s="121">
        <f>'B - Budova V4, V3 - objek...'!F36</f>
        <v>0</v>
      </c>
      <c r="BD56" s="123">
        <f>'B - Budova V4, V3 - objek...'!F37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16.5" customHeight="1">
      <c r="A57" s="112" t="s">
        <v>79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'C - Budova M1, M2, L - Ch...'!J30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0">
        <v>0</v>
      </c>
      <c r="AT57" s="121">
        <f>ROUND(SUM(AV57:AW57),2)</f>
        <v>0</v>
      </c>
      <c r="AU57" s="122">
        <f>'C - Budova M1, M2, L - Ch...'!P94</f>
        <v>0</v>
      </c>
      <c r="AV57" s="121">
        <f>'C - Budova M1, M2, L - Ch...'!J33</f>
        <v>0</v>
      </c>
      <c r="AW57" s="121">
        <f>'C - Budova M1, M2, L - Ch...'!J34</f>
        <v>0</v>
      </c>
      <c r="AX57" s="121">
        <f>'C - Budova M1, M2, L - Ch...'!J35</f>
        <v>0</v>
      </c>
      <c r="AY57" s="121">
        <f>'C - Budova M1, M2, L - Ch...'!J36</f>
        <v>0</v>
      </c>
      <c r="AZ57" s="121">
        <f>'C - Budova M1, M2, L - Ch...'!F33</f>
        <v>0</v>
      </c>
      <c r="BA57" s="121">
        <f>'C - Budova M1, M2, L - Ch...'!F34</f>
        <v>0</v>
      </c>
      <c r="BB57" s="121">
        <f>'C - Budova M1, M2, L - Ch...'!F35</f>
        <v>0</v>
      </c>
      <c r="BC57" s="121">
        <f>'C - Budova M1, M2, L - Ch...'!F36</f>
        <v>0</v>
      </c>
      <c r="BD57" s="123">
        <f>'C - Budova M1, M2, L - Ch...'!F37</f>
        <v>0</v>
      </c>
      <c r="BE57" s="7"/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19</v>
      </c>
      <c r="CM57" s="124" t="s">
        <v>85</v>
      </c>
    </row>
    <row r="58" s="7" customFormat="1" ht="16.5" customHeight="1">
      <c r="A58" s="112" t="s">
        <v>79</v>
      </c>
      <c r="B58" s="113"/>
      <c r="C58" s="114"/>
      <c r="D58" s="115" t="s">
        <v>74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'D - Budova O - infekční p...'!J30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82</v>
      </c>
      <c r="AR58" s="119"/>
      <c r="AS58" s="120">
        <v>0</v>
      </c>
      <c r="AT58" s="121">
        <f>ROUND(SUM(AV58:AW58),2)</f>
        <v>0</v>
      </c>
      <c r="AU58" s="122">
        <f>'D - Budova O - infekční p...'!P94</f>
        <v>0</v>
      </c>
      <c r="AV58" s="121">
        <f>'D - Budova O - infekční p...'!J33</f>
        <v>0</v>
      </c>
      <c r="AW58" s="121">
        <f>'D - Budova O - infekční p...'!J34</f>
        <v>0</v>
      </c>
      <c r="AX58" s="121">
        <f>'D - Budova O - infekční p...'!J35</f>
        <v>0</v>
      </c>
      <c r="AY58" s="121">
        <f>'D - Budova O - infekční p...'!J36</f>
        <v>0</v>
      </c>
      <c r="AZ58" s="121">
        <f>'D - Budova O - infekční p...'!F33</f>
        <v>0</v>
      </c>
      <c r="BA58" s="121">
        <f>'D - Budova O - infekční p...'!F34</f>
        <v>0</v>
      </c>
      <c r="BB58" s="121">
        <f>'D - Budova O - infekční p...'!F35</f>
        <v>0</v>
      </c>
      <c r="BC58" s="121">
        <f>'D - Budova O - infekční p...'!F36</f>
        <v>0</v>
      </c>
      <c r="BD58" s="123">
        <f>'D - Budova O - infekční p...'!F37</f>
        <v>0</v>
      </c>
      <c r="BE58" s="7"/>
      <c r="BT58" s="124" t="s">
        <v>83</v>
      </c>
      <c r="BV58" s="124" t="s">
        <v>77</v>
      </c>
      <c r="BW58" s="124" t="s">
        <v>93</v>
      </c>
      <c r="BX58" s="124" t="s">
        <v>5</v>
      </c>
      <c r="CL58" s="124" t="s">
        <v>19</v>
      </c>
      <c r="CM58" s="124" t="s">
        <v>85</v>
      </c>
    </row>
    <row r="59" s="7" customFormat="1" ht="24.75" customHeight="1">
      <c r="A59" s="112" t="s">
        <v>79</v>
      </c>
      <c r="B59" s="113"/>
      <c r="C59" s="114"/>
      <c r="D59" s="115" t="s">
        <v>94</v>
      </c>
      <c r="E59" s="115"/>
      <c r="F59" s="115"/>
      <c r="G59" s="115"/>
      <c r="H59" s="115"/>
      <c r="I59" s="116"/>
      <c r="J59" s="115" t="s">
        <v>95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'2024-10-04-1 - FVE Nemocn...'!J30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82</v>
      </c>
      <c r="AR59" s="119"/>
      <c r="AS59" s="120">
        <v>0</v>
      </c>
      <c r="AT59" s="121">
        <f>ROUND(SUM(AV59:AW59),2)</f>
        <v>0</v>
      </c>
      <c r="AU59" s="122">
        <f>'2024-10-04-1 - FVE Nemocn...'!P85</f>
        <v>0</v>
      </c>
      <c r="AV59" s="121">
        <f>'2024-10-04-1 - FVE Nemocn...'!J33</f>
        <v>0</v>
      </c>
      <c r="AW59" s="121">
        <f>'2024-10-04-1 - FVE Nemocn...'!J34</f>
        <v>0</v>
      </c>
      <c r="AX59" s="121">
        <f>'2024-10-04-1 - FVE Nemocn...'!J35</f>
        <v>0</v>
      </c>
      <c r="AY59" s="121">
        <f>'2024-10-04-1 - FVE Nemocn...'!J36</f>
        <v>0</v>
      </c>
      <c r="AZ59" s="121">
        <f>'2024-10-04-1 - FVE Nemocn...'!F33</f>
        <v>0</v>
      </c>
      <c r="BA59" s="121">
        <f>'2024-10-04-1 - FVE Nemocn...'!F34</f>
        <v>0</v>
      </c>
      <c r="BB59" s="121">
        <f>'2024-10-04-1 - FVE Nemocn...'!F35</f>
        <v>0</v>
      </c>
      <c r="BC59" s="121">
        <f>'2024-10-04-1 - FVE Nemocn...'!F36</f>
        <v>0</v>
      </c>
      <c r="BD59" s="123">
        <f>'2024-10-04-1 - FVE Nemocn...'!F37</f>
        <v>0</v>
      </c>
      <c r="BE59" s="7"/>
      <c r="BT59" s="124" t="s">
        <v>83</v>
      </c>
      <c r="BV59" s="124" t="s">
        <v>77</v>
      </c>
      <c r="BW59" s="124" t="s">
        <v>96</v>
      </c>
      <c r="BX59" s="124" t="s">
        <v>5</v>
      </c>
      <c r="CL59" s="124" t="s">
        <v>19</v>
      </c>
      <c r="CM59" s="124" t="s">
        <v>85</v>
      </c>
    </row>
    <row r="60" s="7" customFormat="1" ht="24.75" customHeight="1">
      <c r="A60" s="112" t="s">
        <v>79</v>
      </c>
      <c r="B60" s="113"/>
      <c r="C60" s="114"/>
      <c r="D60" s="115" t="s">
        <v>97</v>
      </c>
      <c r="E60" s="115"/>
      <c r="F60" s="115"/>
      <c r="G60" s="115"/>
      <c r="H60" s="115"/>
      <c r="I60" s="116"/>
      <c r="J60" s="115" t="s">
        <v>98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'2024-10-04-2 - FVE Nemocn...'!J30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82</v>
      </c>
      <c r="AR60" s="119"/>
      <c r="AS60" s="120">
        <v>0</v>
      </c>
      <c r="AT60" s="121">
        <f>ROUND(SUM(AV60:AW60),2)</f>
        <v>0</v>
      </c>
      <c r="AU60" s="122">
        <f>'2024-10-04-2 - FVE Nemocn...'!P85</f>
        <v>0</v>
      </c>
      <c r="AV60" s="121">
        <f>'2024-10-04-2 - FVE Nemocn...'!J33</f>
        <v>0</v>
      </c>
      <c r="AW60" s="121">
        <f>'2024-10-04-2 - FVE Nemocn...'!J34</f>
        <v>0</v>
      </c>
      <c r="AX60" s="121">
        <f>'2024-10-04-2 - FVE Nemocn...'!J35</f>
        <v>0</v>
      </c>
      <c r="AY60" s="121">
        <f>'2024-10-04-2 - FVE Nemocn...'!J36</f>
        <v>0</v>
      </c>
      <c r="AZ60" s="121">
        <f>'2024-10-04-2 - FVE Nemocn...'!F33</f>
        <v>0</v>
      </c>
      <c r="BA60" s="121">
        <f>'2024-10-04-2 - FVE Nemocn...'!F34</f>
        <v>0</v>
      </c>
      <c r="BB60" s="121">
        <f>'2024-10-04-2 - FVE Nemocn...'!F35</f>
        <v>0</v>
      </c>
      <c r="BC60" s="121">
        <f>'2024-10-04-2 - FVE Nemocn...'!F36</f>
        <v>0</v>
      </c>
      <c r="BD60" s="123">
        <f>'2024-10-04-2 - FVE Nemocn...'!F37</f>
        <v>0</v>
      </c>
      <c r="BE60" s="7"/>
      <c r="BT60" s="124" t="s">
        <v>83</v>
      </c>
      <c r="BV60" s="124" t="s">
        <v>77</v>
      </c>
      <c r="BW60" s="124" t="s">
        <v>99</v>
      </c>
      <c r="BX60" s="124" t="s">
        <v>5</v>
      </c>
      <c r="CL60" s="124" t="s">
        <v>19</v>
      </c>
      <c r="CM60" s="124" t="s">
        <v>85</v>
      </c>
    </row>
    <row r="61" s="7" customFormat="1" ht="24.75" customHeight="1">
      <c r="A61" s="112" t="s">
        <v>79</v>
      </c>
      <c r="B61" s="113"/>
      <c r="C61" s="114"/>
      <c r="D61" s="115" t="s">
        <v>100</v>
      </c>
      <c r="E61" s="115"/>
      <c r="F61" s="115"/>
      <c r="G61" s="115"/>
      <c r="H61" s="115"/>
      <c r="I61" s="116"/>
      <c r="J61" s="115" t="s">
        <v>101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'2024-10-04-3 - FVE Nemocn...'!J30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82</v>
      </c>
      <c r="AR61" s="119"/>
      <c r="AS61" s="120">
        <v>0</v>
      </c>
      <c r="AT61" s="121">
        <f>ROUND(SUM(AV61:AW61),2)</f>
        <v>0</v>
      </c>
      <c r="AU61" s="122">
        <f>'2024-10-04-3 - FVE Nemocn...'!P85</f>
        <v>0</v>
      </c>
      <c r="AV61" s="121">
        <f>'2024-10-04-3 - FVE Nemocn...'!J33</f>
        <v>0</v>
      </c>
      <c r="AW61" s="121">
        <f>'2024-10-04-3 - FVE Nemocn...'!J34</f>
        <v>0</v>
      </c>
      <c r="AX61" s="121">
        <f>'2024-10-04-3 - FVE Nemocn...'!J35</f>
        <v>0</v>
      </c>
      <c r="AY61" s="121">
        <f>'2024-10-04-3 - FVE Nemocn...'!J36</f>
        <v>0</v>
      </c>
      <c r="AZ61" s="121">
        <f>'2024-10-04-3 - FVE Nemocn...'!F33</f>
        <v>0</v>
      </c>
      <c r="BA61" s="121">
        <f>'2024-10-04-3 - FVE Nemocn...'!F34</f>
        <v>0</v>
      </c>
      <c r="BB61" s="121">
        <f>'2024-10-04-3 - FVE Nemocn...'!F35</f>
        <v>0</v>
      </c>
      <c r="BC61" s="121">
        <f>'2024-10-04-3 - FVE Nemocn...'!F36</f>
        <v>0</v>
      </c>
      <c r="BD61" s="123">
        <f>'2024-10-04-3 - FVE Nemocn...'!F37</f>
        <v>0</v>
      </c>
      <c r="BE61" s="7"/>
      <c r="BT61" s="124" t="s">
        <v>83</v>
      </c>
      <c r="BV61" s="124" t="s">
        <v>77</v>
      </c>
      <c r="BW61" s="124" t="s">
        <v>102</v>
      </c>
      <c r="BX61" s="124" t="s">
        <v>5</v>
      </c>
      <c r="CL61" s="124" t="s">
        <v>19</v>
      </c>
      <c r="CM61" s="124" t="s">
        <v>85</v>
      </c>
    </row>
    <row r="62" s="7" customFormat="1" ht="16.5" customHeight="1">
      <c r="A62" s="112" t="s">
        <v>79</v>
      </c>
      <c r="B62" s="113"/>
      <c r="C62" s="114"/>
      <c r="D62" s="115" t="s">
        <v>103</v>
      </c>
      <c r="E62" s="115"/>
      <c r="F62" s="115"/>
      <c r="G62" s="115"/>
      <c r="H62" s="115"/>
      <c r="I62" s="116"/>
      <c r="J62" s="115" t="s">
        <v>104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'03 - Balkóny'!J30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82</v>
      </c>
      <c r="AR62" s="119"/>
      <c r="AS62" s="125">
        <v>0</v>
      </c>
      <c r="AT62" s="126">
        <f>ROUND(SUM(AV62:AW62),2)</f>
        <v>0</v>
      </c>
      <c r="AU62" s="127">
        <f>'03 - Balkóny'!P92</f>
        <v>0</v>
      </c>
      <c r="AV62" s="126">
        <f>'03 - Balkóny'!J33</f>
        <v>0</v>
      </c>
      <c r="AW62" s="126">
        <f>'03 - Balkóny'!J34</f>
        <v>0</v>
      </c>
      <c r="AX62" s="126">
        <f>'03 - Balkóny'!J35</f>
        <v>0</v>
      </c>
      <c r="AY62" s="126">
        <f>'03 - Balkóny'!J36</f>
        <v>0</v>
      </c>
      <c r="AZ62" s="126">
        <f>'03 - Balkóny'!F33</f>
        <v>0</v>
      </c>
      <c r="BA62" s="126">
        <f>'03 - Balkóny'!F34</f>
        <v>0</v>
      </c>
      <c r="BB62" s="126">
        <f>'03 - Balkóny'!F35</f>
        <v>0</v>
      </c>
      <c r="BC62" s="126">
        <f>'03 - Balkóny'!F36</f>
        <v>0</v>
      </c>
      <c r="BD62" s="128">
        <f>'03 - Balkóny'!F37</f>
        <v>0</v>
      </c>
      <c r="BE62" s="7"/>
      <c r="BT62" s="124" t="s">
        <v>83</v>
      </c>
      <c r="BV62" s="124" t="s">
        <v>77</v>
      </c>
      <c r="BW62" s="124" t="s">
        <v>105</v>
      </c>
      <c r="BX62" s="124" t="s">
        <v>5</v>
      </c>
      <c r="CL62" s="124" t="s">
        <v>19</v>
      </c>
      <c r="CM62" s="124" t="s">
        <v>85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umdlPIClfhsJdZvpfCAlDobJf12Bq14P9j7M2ePyes8gMNxhVRvaL7MxSjdHk32XwFaA+sq0bcjlfHqfq8fkPA==" hashValue="RUykmOO60I8luI5YVweXFGOxbh4n/um2PBqr5mHHXiORCHxFULErCRvF2vTgBYGfJuM8a8a8BrZNatHikfunf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 - Budova T7 - trafostanice'!C2" display="/"/>
    <hyperlink ref="A56" location="'B - Budova V4, V3 - objek...'!C2" display="/"/>
    <hyperlink ref="A57" location="'C - Budova M1, M2, L - Ch...'!C2" display="/"/>
    <hyperlink ref="A58" location="'D - Budova O - infekční p...'!C2" display="/"/>
    <hyperlink ref="A59" location="'2024-10-04-1 - FVE Nemocn...'!C2" display="/"/>
    <hyperlink ref="A60" location="'2024-10-04-2 - FVE Nemocn...'!C2" display="/"/>
    <hyperlink ref="A61" location="'2024-10-04-3 - FVE Nemocn...'!C2" display="/"/>
    <hyperlink ref="A62" location="'03 - Balkón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1181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1182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1183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1184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1185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1186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1187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1188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1189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1190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1191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82</v>
      </c>
      <c r="F18" s="276" t="s">
        <v>1192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1193</v>
      </c>
      <c r="F19" s="276" t="s">
        <v>1194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1195</v>
      </c>
      <c r="F20" s="276" t="s">
        <v>1196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1197</v>
      </c>
      <c r="F21" s="276" t="s">
        <v>1198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1199</v>
      </c>
      <c r="F22" s="276" t="s">
        <v>1200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1201</v>
      </c>
      <c r="F23" s="276" t="s">
        <v>1202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1203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1204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1205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1206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1207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1208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1209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1210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1211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126</v>
      </c>
      <c r="F36" s="276"/>
      <c r="G36" s="276" t="s">
        <v>1212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1213</v>
      </c>
      <c r="F37" s="276"/>
      <c r="G37" s="276" t="s">
        <v>1214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56</v>
      </c>
      <c r="F38" s="276"/>
      <c r="G38" s="276" t="s">
        <v>1215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57</v>
      </c>
      <c r="F39" s="276"/>
      <c r="G39" s="276" t="s">
        <v>1216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127</v>
      </c>
      <c r="F40" s="276"/>
      <c r="G40" s="276" t="s">
        <v>1217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128</v>
      </c>
      <c r="F41" s="276"/>
      <c r="G41" s="276" t="s">
        <v>1218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1219</v>
      </c>
      <c r="F42" s="276"/>
      <c r="G42" s="276" t="s">
        <v>1220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1221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1222</v>
      </c>
      <c r="F44" s="276"/>
      <c r="G44" s="276" t="s">
        <v>1223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130</v>
      </c>
      <c r="F45" s="276"/>
      <c r="G45" s="276" t="s">
        <v>1224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1225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1226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1227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1228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1229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1230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1231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1232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1233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1234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1235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1236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1237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1238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1239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1240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1241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1242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1243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1244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1245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1246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1247</v>
      </c>
      <c r="D76" s="294"/>
      <c r="E76" s="294"/>
      <c r="F76" s="294" t="s">
        <v>1248</v>
      </c>
      <c r="G76" s="295"/>
      <c r="H76" s="294" t="s">
        <v>57</v>
      </c>
      <c r="I76" s="294" t="s">
        <v>60</v>
      </c>
      <c r="J76" s="294" t="s">
        <v>1249</v>
      </c>
      <c r="K76" s="293"/>
    </row>
    <row r="77" s="1" customFormat="1" ht="17.25" customHeight="1">
      <c r="B77" s="291"/>
      <c r="C77" s="296" t="s">
        <v>1250</v>
      </c>
      <c r="D77" s="296"/>
      <c r="E77" s="296"/>
      <c r="F77" s="297" t="s">
        <v>1251</v>
      </c>
      <c r="G77" s="298"/>
      <c r="H77" s="296"/>
      <c r="I77" s="296"/>
      <c r="J77" s="296" t="s">
        <v>1252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56</v>
      </c>
      <c r="D79" s="301"/>
      <c r="E79" s="301"/>
      <c r="F79" s="302" t="s">
        <v>80</v>
      </c>
      <c r="G79" s="303"/>
      <c r="H79" s="279" t="s">
        <v>1253</v>
      </c>
      <c r="I79" s="279" t="s">
        <v>1254</v>
      </c>
      <c r="J79" s="279">
        <v>20</v>
      </c>
      <c r="K79" s="293"/>
    </row>
    <row r="80" s="1" customFormat="1" ht="15" customHeight="1">
      <c r="B80" s="291"/>
      <c r="C80" s="279" t="s">
        <v>1255</v>
      </c>
      <c r="D80" s="279"/>
      <c r="E80" s="279"/>
      <c r="F80" s="302" t="s">
        <v>80</v>
      </c>
      <c r="G80" s="303"/>
      <c r="H80" s="279" t="s">
        <v>1256</v>
      </c>
      <c r="I80" s="279" t="s">
        <v>1254</v>
      </c>
      <c r="J80" s="279">
        <v>120</v>
      </c>
      <c r="K80" s="293"/>
    </row>
    <row r="81" s="1" customFormat="1" ht="15" customHeight="1">
      <c r="B81" s="304"/>
      <c r="C81" s="279" t="s">
        <v>1257</v>
      </c>
      <c r="D81" s="279"/>
      <c r="E81" s="279"/>
      <c r="F81" s="302" t="s">
        <v>1258</v>
      </c>
      <c r="G81" s="303"/>
      <c r="H81" s="279" t="s">
        <v>1259</v>
      </c>
      <c r="I81" s="279" t="s">
        <v>1254</v>
      </c>
      <c r="J81" s="279">
        <v>50</v>
      </c>
      <c r="K81" s="293"/>
    </row>
    <row r="82" s="1" customFormat="1" ht="15" customHeight="1">
      <c r="B82" s="304"/>
      <c r="C82" s="279" t="s">
        <v>1260</v>
      </c>
      <c r="D82" s="279"/>
      <c r="E82" s="279"/>
      <c r="F82" s="302" t="s">
        <v>80</v>
      </c>
      <c r="G82" s="303"/>
      <c r="H82" s="279" t="s">
        <v>1261</v>
      </c>
      <c r="I82" s="279" t="s">
        <v>1262</v>
      </c>
      <c r="J82" s="279"/>
      <c r="K82" s="293"/>
    </row>
    <row r="83" s="1" customFormat="1" ht="15" customHeight="1">
      <c r="B83" s="304"/>
      <c r="C83" s="305" t="s">
        <v>1263</v>
      </c>
      <c r="D83" s="305"/>
      <c r="E83" s="305"/>
      <c r="F83" s="306" t="s">
        <v>1258</v>
      </c>
      <c r="G83" s="305"/>
      <c r="H83" s="305" t="s">
        <v>1264</v>
      </c>
      <c r="I83" s="305" t="s">
        <v>1254</v>
      </c>
      <c r="J83" s="305">
        <v>15</v>
      </c>
      <c r="K83" s="293"/>
    </row>
    <row r="84" s="1" customFormat="1" ht="15" customHeight="1">
      <c r="B84" s="304"/>
      <c r="C84" s="305" t="s">
        <v>1265</v>
      </c>
      <c r="D84" s="305"/>
      <c r="E84" s="305"/>
      <c r="F84" s="306" t="s">
        <v>1258</v>
      </c>
      <c r="G84" s="305"/>
      <c r="H84" s="305" t="s">
        <v>1266</v>
      </c>
      <c r="I84" s="305" t="s">
        <v>1254</v>
      </c>
      <c r="J84" s="305">
        <v>15</v>
      </c>
      <c r="K84" s="293"/>
    </row>
    <row r="85" s="1" customFormat="1" ht="15" customHeight="1">
      <c r="B85" s="304"/>
      <c r="C85" s="305" t="s">
        <v>1267</v>
      </c>
      <c r="D85" s="305"/>
      <c r="E85" s="305"/>
      <c r="F85" s="306" t="s">
        <v>1258</v>
      </c>
      <c r="G85" s="305"/>
      <c r="H85" s="305" t="s">
        <v>1268</v>
      </c>
      <c r="I85" s="305" t="s">
        <v>1254</v>
      </c>
      <c r="J85" s="305">
        <v>20</v>
      </c>
      <c r="K85" s="293"/>
    </row>
    <row r="86" s="1" customFormat="1" ht="15" customHeight="1">
      <c r="B86" s="304"/>
      <c r="C86" s="305" t="s">
        <v>1269</v>
      </c>
      <c r="D86" s="305"/>
      <c r="E86" s="305"/>
      <c r="F86" s="306" t="s">
        <v>1258</v>
      </c>
      <c r="G86" s="305"/>
      <c r="H86" s="305" t="s">
        <v>1270</v>
      </c>
      <c r="I86" s="305" t="s">
        <v>1254</v>
      </c>
      <c r="J86" s="305">
        <v>20</v>
      </c>
      <c r="K86" s="293"/>
    </row>
    <row r="87" s="1" customFormat="1" ht="15" customHeight="1">
      <c r="B87" s="304"/>
      <c r="C87" s="279" t="s">
        <v>1271</v>
      </c>
      <c r="D87" s="279"/>
      <c r="E87" s="279"/>
      <c r="F87" s="302" t="s">
        <v>1258</v>
      </c>
      <c r="G87" s="303"/>
      <c r="H87" s="279" t="s">
        <v>1272</v>
      </c>
      <c r="I87" s="279" t="s">
        <v>1254</v>
      </c>
      <c r="J87" s="279">
        <v>50</v>
      </c>
      <c r="K87" s="293"/>
    </row>
    <row r="88" s="1" customFormat="1" ht="15" customHeight="1">
      <c r="B88" s="304"/>
      <c r="C88" s="279" t="s">
        <v>1273</v>
      </c>
      <c r="D88" s="279"/>
      <c r="E88" s="279"/>
      <c r="F88" s="302" t="s">
        <v>1258</v>
      </c>
      <c r="G88" s="303"/>
      <c r="H88" s="279" t="s">
        <v>1274</v>
      </c>
      <c r="I88" s="279" t="s">
        <v>1254</v>
      </c>
      <c r="J88" s="279">
        <v>20</v>
      </c>
      <c r="K88" s="293"/>
    </row>
    <row r="89" s="1" customFormat="1" ht="15" customHeight="1">
      <c r="B89" s="304"/>
      <c r="C89" s="279" t="s">
        <v>1275</v>
      </c>
      <c r="D89" s="279"/>
      <c r="E89" s="279"/>
      <c r="F89" s="302" t="s">
        <v>1258</v>
      </c>
      <c r="G89" s="303"/>
      <c r="H89" s="279" t="s">
        <v>1276</v>
      </c>
      <c r="I89" s="279" t="s">
        <v>1254</v>
      </c>
      <c r="J89" s="279">
        <v>20</v>
      </c>
      <c r="K89" s="293"/>
    </row>
    <row r="90" s="1" customFormat="1" ht="15" customHeight="1">
      <c r="B90" s="304"/>
      <c r="C90" s="279" t="s">
        <v>1277</v>
      </c>
      <c r="D90" s="279"/>
      <c r="E90" s="279"/>
      <c r="F90" s="302" t="s">
        <v>1258</v>
      </c>
      <c r="G90" s="303"/>
      <c r="H90" s="279" t="s">
        <v>1278</v>
      </c>
      <c r="I90" s="279" t="s">
        <v>1254</v>
      </c>
      <c r="J90" s="279">
        <v>50</v>
      </c>
      <c r="K90" s="293"/>
    </row>
    <row r="91" s="1" customFormat="1" ht="15" customHeight="1">
      <c r="B91" s="304"/>
      <c r="C91" s="279" t="s">
        <v>1279</v>
      </c>
      <c r="D91" s="279"/>
      <c r="E91" s="279"/>
      <c r="F91" s="302" t="s">
        <v>1258</v>
      </c>
      <c r="G91" s="303"/>
      <c r="H91" s="279" t="s">
        <v>1279</v>
      </c>
      <c r="I91" s="279" t="s">
        <v>1254</v>
      </c>
      <c r="J91" s="279">
        <v>50</v>
      </c>
      <c r="K91" s="293"/>
    </row>
    <row r="92" s="1" customFormat="1" ht="15" customHeight="1">
      <c r="B92" s="304"/>
      <c r="C92" s="279" t="s">
        <v>1280</v>
      </c>
      <c r="D92" s="279"/>
      <c r="E92" s="279"/>
      <c r="F92" s="302" t="s">
        <v>1258</v>
      </c>
      <c r="G92" s="303"/>
      <c r="H92" s="279" t="s">
        <v>1281</v>
      </c>
      <c r="I92" s="279" t="s">
        <v>1254</v>
      </c>
      <c r="J92" s="279">
        <v>255</v>
      </c>
      <c r="K92" s="293"/>
    </row>
    <row r="93" s="1" customFormat="1" ht="15" customHeight="1">
      <c r="B93" s="304"/>
      <c r="C93" s="279" t="s">
        <v>1282</v>
      </c>
      <c r="D93" s="279"/>
      <c r="E93" s="279"/>
      <c r="F93" s="302" t="s">
        <v>80</v>
      </c>
      <c r="G93" s="303"/>
      <c r="H93" s="279" t="s">
        <v>1283</v>
      </c>
      <c r="I93" s="279" t="s">
        <v>1284</v>
      </c>
      <c r="J93" s="279"/>
      <c r="K93" s="293"/>
    </row>
    <row r="94" s="1" customFormat="1" ht="15" customHeight="1">
      <c r="B94" s="304"/>
      <c r="C94" s="279" t="s">
        <v>1285</v>
      </c>
      <c r="D94" s="279"/>
      <c r="E94" s="279"/>
      <c r="F94" s="302" t="s">
        <v>80</v>
      </c>
      <c r="G94" s="303"/>
      <c r="H94" s="279" t="s">
        <v>1286</v>
      </c>
      <c r="I94" s="279" t="s">
        <v>1287</v>
      </c>
      <c r="J94" s="279"/>
      <c r="K94" s="293"/>
    </row>
    <row r="95" s="1" customFormat="1" ht="15" customHeight="1">
      <c r="B95" s="304"/>
      <c r="C95" s="279" t="s">
        <v>1288</v>
      </c>
      <c r="D95" s="279"/>
      <c r="E95" s="279"/>
      <c r="F95" s="302" t="s">
        <v>80</v>
      </c>
      <c r="G95" s="303"/>
      <c r="H95" s="279" t="s">
        <v>1288</v>
      </c>
      <c r="I95" s="279" t="s">
        <v>1287</v>
      </c>
      <c r="J95" s="279"/>
      <c r="K95" s="293"/>
    </row>
    <row r="96" s="1" customFormat="1" ht="15" customHeight="1">
      <c r="B96" s="304"/>
      <c r="C96" s="279" t="s">
        <v>41</v>
      </c>
      <c r="D96" s="279"/>
      <c r="E96" s="279"/>
      <c r="F96" s="302" t="s">
        <v>80</v>
      </c>
      <c r="G96" s="303"/>
      <c r="H96" s="279" t="s">
        <v>1289</v>
      </c>
      <c r="I96" s="279" t="s">
        <v>1287</v>
      </c>
      <c r="J96" s="279"/>
      <c r="K96" s="293"/>
    </row>
    <row r="97" s="1" customFormat="1" ht="15" customHeight="1">
      <c r="B97" s="304"/>
      <c r="C97" s="279" t="s">
        <v>51</v>
      </c>
      <c r="D97" s="279"/>
      <c r="E97" s="279"/>
      <c r="F97" s="302" t="s">
        <v>80</v>
      </c>
      <c r="G97" s="303"/>
      <c r="H97" s="279" t="s">
        <v>1290</v>
      </c>
      <c r="I97" s="279" t="s">
        <v>1287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1291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1247</v>
      </c>
      <c r="D103" s="294"/>
      <c r="E103" s="294"/>
      <c r="F103" s="294" t="s">
        <v>1248</v>
      </c>
      <c r="G103" s="295"/>
      <c r="H103" s="294" t="s">
        <v>57</v>
      </c>
      <c r="I103" s="294" t="s">
        <v>60</v>
      </c>
      <c r="J103" s="294" t="s">
        <v>1249</v>
      </c>
      <c r="K103" s="293"/>
    </row>
    <row r="104" s="1" customFormat="1" ht="17.25" customHeight="1">
      <c r="B104" s="291"/>
      <c r="C104" s="296" t="s">
        <v>1250</v>
      </c>
      <c r="D104" s="296"/>
      <c r="E104" s="296"/>
      <c r="F104" s="297" t="s">
        <v>1251</v>
      </c>
      <c r="G104" s="298"/>
      <c r="H104" s="296"/>
      <c r="I104" s="296"/>
      <c r="J104" s="296" t="s">
        <v>1252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56</v>
      </c>
      <c r="D106" s="301"/>
      <c r="E106" s="301"/>
      <c r="F106" s="302" t="s">
        <v>80</v>
      </c>
      <c r="G106" s="279"/>
      <c r="H106" s="279" t="s">
        <v>1292</v>
      </c>
      <c r="I106" s="279" t="s">
        <v>1254</v>
      </c>
      <c r="J106" s="279">
        <v>20</v>
      </c>
      <c r="K106" s="293"/>
    </row>
    <row r="107" s="1" customFormat="1" ht="15" customHeight="1">
      <c r="B107" s="291"/>
      <c r="C107" s="279" t="s">
        <v>1255</v>
      </c>
      <c r="D107" s="279"/>
      <c r="E107" s="279"/>
      <c r="F107" s="302" t="s">
        <v>80</v>
      </c>
      <c r="G107" s="279"/>
      <c r="H107" s="279" t="s">
        <v>1292</v>
      </c>
      <c r="I107" s="279" t="s">
        <v>1254</v>
      </c>
      <c r="J107" s="279">
        <v>120</v>
      </c>
      <c r="K107" s="293"/>
    </row>
    <row r="108" s="1" customFormat="1" ht="15" customHeight="1">
      <c r="B108" s="304"/>
      <c r="C108" s="279" t="s">
        <v>1257</v>
      </c>
      <c r="D108" s="279"/>
      <c r="E108" s="279"/>
      <c r="F108" s="302" t="s">
        <v>1258</v>
      </c>
      <c r="G108" s="279"/>
      <c r="H108" s="279" t="s">
        <v>1292</v>
      </c>
      <c r="I108" s="279" t="s">
        <v>1254</v>
      </c>
      <c r="J108" s="279">
        <v>50</v>
      </c>
      <c r="K108" s="293"/>
    </row>
    <row r="109" s="1" customFormat="1" ht="15" customHeight="1">
      <c r="B109" s="304"/>
      <c r="C109" s="279" t="s">
        <v>1260</v>
      </c>
      <c r="D109" s="279"/>
      <c r="E109" s="279"/>
      <c r="F109" s="302" t="s">
        <v>80</v>
      </c>
      <c r="G109" s="279"/>
      <c r="H109" s="279" t="s">
        <v>1292</v>
      </c>
      <c r="I109" s="279" t="s">
        <v>1262</v>
      </c>
      <c r="J109" s="279"/>
      <c r="K109" s="293"/>
    </row>
    <row r="110" s="1" customFormat="1" ht="15" customHeight="1">
      <c r="B110" s="304"/>
      <c r="C110" s="279" t="s">
        <v>1271</v>
      </c>
      <c r="D110" s="279"/>
      <c r="E110" s="279"/>
      <c r="F110" s="302" t="s">
        <v>1258</v>
      </c>
      <c r="G110" s="279"/>
      <c r="H110" s="279" t="s">
        <v>1292</v>
      </c>
      <c r="I110" s="279" t="s">
        <v>1254</v>
      </c>
      <c r="J110" s="279">
        <v>50</v>
      </c>
      <c r="K110" s="293"/>
    </row>
    <row r="111" s="1" customFormat="1" ht="15" customHeight="1">
      <c r="B111" s="304"/>
      <c r="C111" s="279" t="s">
        <v>1279</v>
      </c>
      <c r="D111" s="279"/>
      <c r="E111" s="279"/>
      <c r="F111" s="302" t="s">
        <v>1258</v>
      </c>
      <c r="G111" s="279"/>
      <c r="H111" s="279" t="s">
        <v>1292</v>
      </c>
      <c r="I111" s="279" t="s">
        <v>1254</v>
      </c>
      <c r="J111" s="279">
        <v>50</v>
      </c>
      <c r="K111" s="293"/>
    </row>
    <row r="112" s="1" customFormat="1" ht="15" customHeight="1">
      <c r="B112" s="304"/>
      <c r="C112" s="279" t="s">
        <v>1277</v>
      </c>
      <c r="D112" s="279"/>
      <c r="E112" s="279"/>
      <c r="F112" s="302" t="s">
        <v>1258</v>
      </c>
      <c r="G112" s="279"/>
      <c r="H112" s="279" t="s">
        <v>1292</v>
      </c>
      <c r="I112" s="279" t="s">
        <v>1254</v>
      </c>
      <c r="J112" s="279">
        <v>50</v>
      </c>
      <c r="K112" s="293"/>
    </row>
    <row r="113" s="1" customFormat="1" ht="15" customHeight="1">
      <c r="B113" s="304"/>
      <c r="C113" s="279" t="s">
        <v>56</v>
      </c>
      <c r="D113" s="279"/>
      <c r="E113" s="279"/>
      <c r="F113" s="302" t="s">
        <v>80</v>
      </c>
      <c r="G113" s="279"/>
      <c r="H113" s="279" t="s">
        <v>1293</v>
      </c>
      <c r="I113" s="279" t="s">
        <v>1254</v>
      </c>
      <c r="J113" s="279">
        <v>20</v>
      </c>
      <c r="K113" s="293"/>
    </row>
    <row r="114" s="1" customFormat="1" ht="15" customHeight="1">
      <c r="B114" s="304"/>
      <c r="C114" s="279" t="s">
        <v>1294</v>
      </c>
      <c r="D114" s="279"/>
      <c r="E114" s="279"/>
      <c r="F114" s="302" t="s">
        <v>80</v>
      </c>
      <c r="G114" s="279"/>
      <c r="H114" s="279" t="s">
        <v>1295</v>
      </c>
      <c r="I114" s="279" t="s">
        <v>1254</v>
      </c>
      <c r="J114" s="279">
        <v>120</v>
      </c>
      <c r="K114" s="293"/>
    </row>
    <row r="115" s="1" customFormat="1" ht="15" customHeight="1">
      <c r="B115" s="304"/>
      <c r="C115" s="279" t="s">
        <v>41</v>
      </c>
      <c r="D115" s="279"/>
      <c r="E115" s="279"/>
      <c r="F115" s="302" t="s">
        <v>80</v>
      </c>
      <c r="G115" s="279"/>
      <c r="H115" s="279" t="s">
        <v>1296</v>
      </c>
      <c r="I115" s="279" t="s">
        <v>1287</v>
      </c>
      <c r="J115" s="279"/>
      <c r="K115" s="293"/>
    </row>
    <row r="116" s="1" customFormat="1" ht="15" customHeight="1">
      <c r="B116" s="304"/>
      <c r="C116" s="279" t="s">
        <v>51</v>
      </c>
      <c r="D116" s="279"/>
      <c r="E116" s="279"/>
      <c r="F116" s="302" t="s">
        <v>80</v>
      </c>
      <c r="G116" s="279"/>
      <c r="H116" s="279" t="s">
        <v>1297</v>
      </c>
      <c r="I116" s="279" t="s">
        <v>1287</v>
      </c>
      <c r="J116" s="279"/>
      <c r="K116" s="293"/>
    </row>
    <row r="117" s="1" customFormat="1" ht="15" customHeight="1">
      <c r="B117" s="304"/>
      <c r="C117" s="279" t="s">
        <v>60</v>
      </c>
      <c r="D117" s="279"/>
      <c r="E117" s="279"/>
      <c r="F117" s="302" t="s">
        <v>80</v>
      </c>
      <c r="G117" s="279"/>
      <c r="H117" s="279" t="s">
        <v>1298</v>
      </c>
      <c r="I117" s="279" t="s">
        <v>1299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1300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1247</v>
      </c>
      <c r="D123" s="294"/>
      <c r="E123" s="294"/>
      <c r="F123" s="294" t="s">
        <v>1248</v>
      </c>
      <c r="G123" s="295"/>
      <c r="H123" s="294" t="s">
        <v>57</v>
      </c>
      <c r="I123" s="294" t="s">
        <v>60</v>
      </c>
      <c r="J123" s="294" t="s">
        <v>1249</v>
      </c>
      <c r="K123" s="323"/>
    </row>
    <row r="124" s="1" customFormat="1" ht="17.25" customHeight="1">
      <c r="B124" s="322"/>
      <c r="C124" s="296" t="s">
        <v>1250</v>
      </c>
      <c r="D124" s="296"/>
      <c r="E124" s="296"/>
      <c r="F124" s="297" t="s">
        <v>1251</v>
      </c>
      <c r="G124" s="298"/>
      <c r="H124" s="296"/>
      <c r="I124" s="296"/>
      <c r="J124" s="296" t="s">
        <v>1252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1255</v>
      </c>
      <c r="D126" s="301"/>
      <c r="E126" s="301"/>
      <c r="F126" s="302" t="s">
        <v>80</v>
      </c>
      <c r="G126" s="279"/>
      <c r="H126" s="279" t="s">
        <v>1292</v>
      </c>
      <c r="I126" s="279" t="s">
        <v>1254</v>
      </c>
      <c r="J126" s="279">
        <v>120</v>
      </c>
      <c r="K126" s="327"/>
    </row>
    <row r="127" s="1" customFormat="1" ht="15" customHeight="1">
      <c r="B127" s="324"/>
      <c r="C127" s="279" t="s">
        <v>1301</v>
      </c>
      <c r="D127" s="279"/>
      <c r="E127" s="279"/>
      <c r="F127" s="302" t="s">
        <v>80</v>
      </c>
      <c r="G127" s="279"/>
      <c r="H127" s="279" t="s">
        <v>1302</v>
      </c>
      <c r="I127" s="279" t="s">
        <v>1254</v>
      </c>
      <c r="J127" s="279" t="s">
        <v>1303</v>
      </c>
      <c r="K127" s="327"/>
    </row>
    <row r="128" s="1" customFormat="1" ht="15" customHeight="1">
      <c r="B128" s="324"/>
      <c r="C128" s="279" t="s">
        <v>1201</v>
      </c>
      <c r="D128" s="279"/>
      <c r="E128" s="279"/>
      <c r="F128" s="302" t="s">
        <v>80</v>
      </c>
      <c r="G128" s="279"/>
      <c r="H128" s="279" t="s">
        <v>1304</v>
      </c>
      <c r="I128" s="279" t="s">
        <v>1254</v>
      </c>
      <c r="J128" s="279" t="s">
        <v>1303</v>
      </c>
      <c r="K128" s="327"/>
    </row>
    <row r="129" s="1" customFormat="1" ht="15" customHeight="1">
      <c r="B129" s="324"/>
      <c r="C129" s="279" t="s">
        <v>1263</v>
      </c>
      <c r="D129" s="279"/>
      <c r="E129" s="279"/>
      <c r="F129" s="302" t="s">
        <v>1258</v>
      </c>
      <c r="G129" s="279"/>
      <c r="H129" s="279" t="s">
        <v>1264</v>
      </c>
      <c r="I129" s="279" t="s">
        <v>1254</v>
      </c>
      <c r="J129" s="279">
        <v>15</v>
      </c>
      <c r="K129" s="327"/>
    </row>
    <row r="130" s="1" customFormat="1" ht="15" customHeight="1">
      <c r="B130" s="324"/>
      <c r="C130" s="305" t="s">
        <v>1265</v>
      </c>
      <c r="D130" s="305"/>
      <c r="E130" s="305"/>
      <c r="F130" s="306" t="s">
        <v>1258</v>
      </c>
      <c r="G130" s="305"/>
      <c r="H130" s="305" t="s">
        <v>1266</v>
      </c>
      <c r="I130" s="305" t="s">
        <v>1254</v>
      </c>
      <c r="J130" s="305">
        <v>15</v>
      </c>
      <c r="K130" s="327"/>
    </row>
    <row r="131" s="1" customFormat="1" ht="15" customHeight="1">
      <c r="B131" s="324"/>
      <c r="C131" s="305" t="s">
        <v>1267</v>
      </c>
      <c r="D131" s="305"/>
      <c r="E131" s="305"/>
      <c r="F131" s="306" t="s">
        <v>1258</v>
      </c>
      <c r="G131" s="305"/>
      <c r="H131" s="305" t="s">
        <v>1268</v>
      </c>
      <c r="I131" s="305" t="s">
        <v>1254</v>
      </c>
      <c r="J131" s="305">
        <v>20</v>
      </c>
      <c r="K131" s="327"/>
    </row>
    <row r="132" s="1" customFormat="1" ht="15" customHeight="1">
      <c r="B132" s="324"/>
      <c r="C132" s="305" t="s">
        <v>1269</v>
      </c>
      <c r="D132" s="305"/>
      <c r="E132" s="305"/>
      <c r="F132" s="306" t="s">
        <v>1258</v>
      </c>
      <c r="G132" s="305"/>
      <c r="H132" s="305" t="s">
        <v>1270</v>
      </c>
      <c r="I132" s="305" t="s">
        <v>1254</v>
      </c>
      <c r="J132" s="305">
        <v>20</v>
      </c>
      <c r="K132" s="327"/>
    </row>
    <row r="133" s="1" customFormat="1" ht="15" customHeight="1">
      <c r="B133" s="324"/>
      <c r="C133" s="279" t="s">
        <v>1257</v>
      </c>
      <c r="D133" s="279"/>
      <c r="E133" s="279"/>
      <c r="F133" s="302" t="s">
        <v>1258</v>
      </c>
      <c r="G133" s="279"/>
      <c r="H133" s="279" t="s">
        <v>1292</v>
      </c>
      <c r="I133" s="279" t="s">
        <v>1254</v>
      </c>
      <c r="J133" s="279">
        <v>50</v>
      </c>
      <c r="K133" s="327"/>
    </row>
    <row r="134" s="1" customFormat="1" ht="15" customHeight="1">
      <c r="B134" s="324"/>
      <c r="C134" s="279" t="s">
        <v>1271</v>
      </c>
      <c r="D134" s="279"/>
      <c r="E134" s="279"/>
      <c r="F134" s="302" t="s">
        <v>1258</v>
      </c>
      <c r="G134" s="279"/>
      <c r="H134" s="279" t="s">
        <v>1292</v>
      </c>
      <c r="I134" s="279" t="s">
        <v>1254</v>
      </c>
      <c r="J134" s="279">
        <v>50</v>
      </c>
      <c r="K134" s="327"/>
    </row>
    <row r="135" s="1" customFormat="1" ht="15" customHeight="1">
      <c r="B135" s="324"/>
      <c r="C135" s="279" t="s">
        <v>1277</v>
      </c>
      <c r="D135" s="279"/>
      <c r="E135" s="279"/>
      <c r="F135" s="302" t="s">
        <v>1258</v>
      </c>
      <c r="G135" s="279"/>
      <c r="H135" s="279" t="s">
        <v>1292</v>
      </c>
      <c r="I135" s="279" t="s">
        <v>1254</v>
      </c>
      <c r="J135" s="279">
        <v>50</v>
      </c>
      <c r="K135" s="327"/>
    </row>
    <row r="136" s="1" customFormat="1" ht="15" customHeight="1">
      <c r="B136" s="324"/>
      <c r="C136" s="279" t="s">
        <v>1279</v>
      </c>
      <c r="D136" s="279"/>
      <c r="E136" s="279"/>
      <c r="F136" s="302" t="s">
        <v>1258</v>
      </c>
      <c r="G136" s="279"/>
      <c r="H136" s="279" t="s">
        <v>1292</v>
      </c>
      <c r="I136" s="279" t="s">
        <v>1254</v>
      </c>
      <c r="J136" s="279">
        <v>50</v>
      </c>
      <c r="K136" s="327"/>
    </row>
    <row r="137" s="1" customFormat="1" ht="15" customHeight="1">
      <c r="B137" s="324"/>
      <c r="C137" s="279" t="s">
        <v>1280</v>
      </c>
      <c r="D137" s="279"/>
      <c r="E137" s="279"/>
      <c r="F137" s="302" t="s">
        <v>1258</v>
      </c>
      <c r="G137" s="279"/>
      <c r="H137" s="279" t="s">
        <v>1305</v>
      </c>
      <c r="I137" s="279" t="s">
        <v>1254</v>
      </c>
      <c r="J137" s="279">
        <v>255</v>
      </c>
      <c r="K137" s="327"/>
    </row>
    <row r="138" s="1" customFormat="1" ht="15" customHeight="1">
      <c r="B138" s="324"/>
      <c r="C138" s="279" t="s">
        <v>1282</v>
      </c>
      <c r="D138" s="279"/>
      <c r="E138" s="279"/>
      <c r="F138" s="302" t="s">
        <v>80</v>
      </c>
      <c r="G138" s="279"/>
      <c r="H138" s="279" t="s">
        <v>1306</v>
      </c>
      <c r="I138" s="279" t="s">
        <v>1284</v>
      </c>
      <c r="J138" s="279"/>
      <c r="K138" s="327"/>
    </row>
    <row r="139" s="1" customFormat="1" ht="15" customHeight="1">
      <c r="B139" s="324"/>
      <c r="C139" s="279" t="s">
        <v>1285</v>
      </c>
      <c r="D139" s="279"/>
      <c r="E139" s="279"/>
      <c r="F139" s="302" t="s">
        <v>80</v>
      </c>
      <c r="G139" s="279"/>
      <c r="H139" s="279" t="s">
        <v>1307</v>
      </c>
      <c r="I139" s="279" t="s">
        <v>1287</v>
      </c>
      <c r="J139" s="279"/>
      <c r="K139" s="327"/>
    </row>
    <row r="140" s="1" customFormat="1" ht="15" customHeight="1">
      <c r="B140" s="324"/>
      <c r="C140" s="279" t="s">
        <v>1288</v>
      </c>
      <c r="D140" s="279"/>
      <c r="E140" s="279"/>
      <c r="F140" s="302" t="s">
        <v>80</v>
      </c>
      <c r="G140" s="279"/>
      <c r="H140" s="279" t="s">
        <v>1288</v>
      </c>
      <c r="I140" s="279" t="s">
        <v>1287</v>
      </c>
      <c r="J140" s="279"/>
      <c r="K140" s="327"/>
    </row>
    <row r="141" s="1" customFormat="1" ht="15" customHeight="1">
      <c r="B141" s="324"/>
      <c r="C141" s="279" t="s">
        <v>41</v>
      </c>
      <c r="D141" s="279"/>
      <c r="E141" s="279"/>
      <c r="F141" s="302" t="s">
        <v>80</v>
      </c>
      <c r="G141" s="279"/>
      <c r="H141" s="279" t="s">
        <v>1308</v>
      </c>
      <c r="I141" s="279" t="s">
        <v>1287</v>
      </c>
      <c r="J141" s="279"/>
      <c r="K141" s="327"/>
    </row>
    <row r="142" s="1" customFormat="1" ht="15" customHeight="1">
      <c r="B142" s="324"/>
      <c r="C142" s="279" t="s">
        <v>1309</v>
      </c>
      <c r="D142" s="279"/>
      <c r="E142" s="279"/>
      <c r="F142" s="302" t="s">
        <v>80</v>
      </c>
      <c r="G142" s="279"/>
      <c r="H142" s="279" t="s">
        <v>1310</v>
      </c>
      <c r="I142" s="279" t="s">
        <v>1287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1311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1247</v>
      </c>
      <c r="D148" s="294"/>
      <c r="E148" s="294"/>
      <c r="F148" s="294" t="s">
        <v>1248</v>
      </c>
      <c r="G148" s="295"/>
      <c r="H148" s="294" t="s">
        <v>57</v>
      </c>
      <c r="I148" s="294" t="s">
        <v>60</v>
      </c>
      <c r="J148" s="294" t="s">
        <v>1249</v>
      </c>
      <c r="K148" s="293"/>
    </row>
    <row r="149" s="1" customFormat="1" ht="17.25" customHeight="1">
      <c r="B149" s="291"/>
      <c r="C149" s="296" t="s">
        <v>1250</v>
      </c>
      <c r="D149" s="296"/>
      <c r="E149" s="296"/>
      <c r="F149" s="297" t="s">
        <v>1251</v>
      </c>
      <c r="G149" s="298"/>
      <c r="H149" s="296"/>
      <c r="I149" s="296"/>
      <c r="J149" s="296" t="s">
        <v>1252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1255</v>
      </c>
      <c r="D151" s="279"/>
      <c r="E151" s="279"/>
      <c r="F151" s="332" t="s">
        <v>80</v>
      </c>
      <c r="G151" s="279"/>
      <c r="H151" s="331" t="s">
        <v>1292</v>
      </c>
      <c r="I151" s="331" t="s">
        <v>1254</v>
      </c>
      <c r="J151" s="331">
        <v>120</v>
      </c>
      <c r="K151" s="327"/>
    </row>
    <row r="152" s="1" customFormat="1" ht="15" customHeight="1">
      <c r="B152" s="304"/>
      <c r="C152" s="331" t="s">
        <v>1301</v>
      </c>
      <c r="D152" s="279"/>
      <c r="E152" s="279"/>
      <c r="F152" s="332" t="s">
        <v>80</v>
      </c>
      <c r="G152" s="279"/>
      <c r="H152" s="331" t="s">
        <v>1312</v>
      </c>
      <c r="I152" s="331" t="s">
        <v>1254</v>
      </c>
      <c r="J152" s="331" t="s">
        <v>1303</v>
      </c>
      <c r="K152" s="327"/>
    </row>
    <row r="153" s="1" customFormat="1" ht="15" customHeight="1">
      <c r="B153" s="304"/>
      <c r="C153" s="331" t="s">
        <v>1201</v>
      </c>
      <c r="D153" s="279"/>
      <c r="E153" s="279"/>
      <c r="F153" s="332" t="s">
        <v>80</v>
      </c>
      <c r="G153" s="279"/>
      <c r="H153" s="331" t="s">
        <v>1313</v>
      </c>
      <c r="I153" s="331" t="s">
        <v>1254</v>
      </c>
      <c r="J153" s="331" t="s">
        <v>1303</v>
      </c>
      <c r="K153" s="327"/>
    </row>
    <row r="154" s="1" customFormat="1" ht="15" customHeight="1">
      <c r="B154" s="304"/>
      <c r="C154" s="331" t="s">
        <v>1257</v>
      </c>
      <c r="D154" s="279"/>
      <c r="E154" s="279"/>
      <c r="F154" s="332" t="s">
        <v>1258</v>
      </c>
      <c r="G154" s="279"/>
      <c r="H154" s="331" t="s">
        <v>1292</v>
      </c>
      <c r="I154" s="331" t="s">
        <v>1254</v>
      </c>
      <c r="J154" s="331">
        <v>50</v>
      </c>
      <c r="K154" s="327"/>
    </row>
    <row r="155" s="1" customFormat="1" ht="15" customHeight="1">
      <c r="B155" s="304"/>
      <c r="C155" s="331" t="s">
        <v>1260</v>
      </c>
      <c r="D155" s="279"/>
      <c r="E155" s="279"/>
      <c r="F155" s="332" t="s">
        <v>80</v>
      </c>
      <c r="G155" s="279"/>
      <c r="H155" s="331" t="s">
        <v>1292</v>
      </c>
      <c r="I155" s="331" t="s">
        <v>1262</v>
      </c>
      <c r="J155" s="331"/>
      <c r="K155" s="327"/>
    </row>
    <row r="156" s="1" customFormat="1" ht="15" customHeight="1">
      <c r="B156" s="304"/>
      <c r="C156" s="331" t="s">
        <v>1271</v>
      </c>
      <c r="D156" s="279"/>
      <c r="E156" s="279"/>
      <c r="F156" s="332" t="s">
        <v>1258</v>
      </c>
      <c r="G156" s="279"/>
      <c r="H156" s="331" t="s">
        <v>1292</v>
      </c>
      <c r="I156" s="331" t="s">
        <v>1254</v>
      </c>
      <c r="J156" s="331">
        <v>50</v>
      </c>
      <c r="K156" s="327"/>
    </row>
    <row r="157" s="1" customFormat="1" ht="15" customHeight="1">
      <c r="B157" s="304"/>
      <c r="C157" s="331" t="s">
        <v>1279</v>
      </c>
      <c r="D157" s="279"/>
      <c r="E157" s="279"/>
      <c r="F157" s="332" t="s">
        <v>1258</v>
      </c>
      <c r="G157" s="279"/>
      <c r="H157" s="331" t="s">
        <v>1292</v>
      </c>
      <c r="I157" s="331" t="s">
        <v>1254</v>
      </c>
      <c r="J157" s="331">
        <v>50</v>
      </c>
      <c r="K157" s="327"/>
    </row>
    <row r="158" s="1" customFormat="1" ht="15" customHeight="1">
      <c r="B158" s="304"/>
      <c r="C158" s="331" t="s">
        <v>1277</v>
      </c>
      <c r="D158" s="279"/>
      <c r="E158" s="279"/>
      <c r="F158" s="332" t="s">
        <v>1258</v>
      </c>
      <c r="G158" s="279"/>
      <c r="H158" s="331" t="s">
        <v>1292</v>
      </c>
      <c r="I158" s="331" t="s">
        <v>1254</v>
      </c>
      <c r="J158" s="331">
        <v>50</v>
      </c>
      <c r="K158" s="327"/>
    </row>
    <row r="159" s="1" customFormat="1" ht="15" customHeight="1">
      <c r="B159" s="304"/>
      <c r="C159" s="331" t="s">
        <v>110</v>
      </c>
      <c r="D159" s="279"/>
      <c r="E159" s="279"/>
      <c r="F159" s="332" t="s">
        <v>80</v>
      </c>
      <c r="G159" s="279"/>
      <c r="H159" s="331" t="s">
        <v>1314</v>
      </c>
      <c r="I159" s="331" t="s">
        <v>1254</v>
      </c>
      <c r="J159" s="331" t="s">
        <v>1315</v>
      </c>
      <c r="K159" s="327"/>
    </row>
    <row r="160" s="1" customFormat="1" ht="15" customHeight="1">
      <c r="B160" s="304"/>
      <c r="C160" s="331" t="s">
        <v>1316</v>
      </c>
      <c r="D160" s="279"/>
      <c r="E160" s="279"/>
      <c r="F160" s="332" t="s">
        <v>80</v>
      </c>
      <c r="G160" s="279"/>
      <c r="H160" s="331" t="s">
        <v>1317</v>
      </c>
      <c r="I160" s="331" t="s">
        <v>1287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1318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1247</v>
      </c>
      <c r="D166" s="294"/>
      <c r="E166" s="294"/>
      <c r="F166" s="294" t="s">
        <v>1248</v>
      </c>
      <c r="G166" s="336"/>
      <c r="H166" s="337" t="s">
        <v>57</v>
      </c>
      <c r="I166" s="337" t="s">
        <v>60</v>
      </c>
      <c r="J166" s="294" t="s">
        <v>1249</v>
      </c>
      <c r="K166" s="271"/>
    </row>
    <row r="167" s="1" customFormat="1" ht="17.25" customHeight="1">
      <c r="B167" s="272"/>
      <c r="C167" s="296" t="s">
        <v>1250</v>
      </c>
      <c r="D167" s="296"/>
      <c r="E167" s="296"/>
      <c r="F167" s="297" t="s">
        <v>1251</v>
      </c>
      <c r="G167" s="338"/>
      <c r="H167" s="339"/>
      <c r="I167" s="339"/>
      <c r="J167" s="296" t="s">
        <v>1252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1255</v>
      </c>
      <c r="D169" s="279"/>
      <c r="E169" s="279"/>
      <c r="F169" s="302" t="s">
        <v>80</v>
      </c>
      <c r="G169" s="279"/>
      <c r="H169" s="279" t="s">
        <v>1292</v>
      </c>
      <c r="I169" s="279" t="s">
        <v>1254</v>
      </c>
      <c r="J169" s="279">
        <v>120</v>
      </c>
      <c r="K169" s="327"/>
    </row>
    <row r="170" s="1" customFormat="1" ht="15" customHeight="1">
      <c r="B170" s="304"/>
      <c r="C170" s="279" t="s">
        <v>1301</v>
      </c>
      <c r="D170" s="279"/>
      <c r="E170" s="279"/>
      <c r="F170" s="302" t="s">
        <v>80</v>
      </c>
      <c r="G170" s="279"/>
      <c r="H170" s="279" t="s">
        <v>1302</v>
      </c>
      <c r="I170" s="279" t="s">
        <v>1254</v>
      </c>
      <c r="J170" s="279" t="s">
        <v>1303</v>
      </c>
      <c r="K170" s="327"/>
    </row>
    <row r="171" s="1" customFormat="1" ht="15" customHeight="1">
      <c r="B171" s="304"/>
      <c r="C171" s="279" t="s">
        <v>1201</v>
      </c>
      <c r="D171" s="279"/>
      <c r="E171" s="279"/>
      <c r="F171" s="302" t="s">
        <v>80</v>
      </c>
      <c r="G171" s="279"/>
      <c r="H171" s="279" t="s">
        <v>1319</v>
      </c>
      <c r="I171" s="279" t="s">
        <v>1254</v>
      </c>
      <c r="J171" s="279" t="s">
        <v>1303</v>
      </c>
      <c r="K171" s="327"/>
    </row>
    <row r="172" s="1" customFormat="1" ht="15" customHeight="1">
      <c r="B172" s="304"/>
      <c r="C172" s="279" t="s">
        <v>1257</v>
      </c>
      <c r="D172" s="279"/>
      <c r="E172" s="279"/>
      <c r="F172" s="302" t="s">
        <v>1258</v>
      </c>
      <c r="G172" s="279"/>
      <c r="H172" s="279" t="s">
        <v>1319</v>
      </c>
      <c r="I172" s="279" t="s">
        <v>1254</v>
      </c>
      <c r="J172" s="279">
        <v>50</v>
      </c>
      <c r="K172" s="327"/>
    </row>
    <row r="173" s="1" customFormat="1" ht="15" customHeight="1">
      <c r="B173" s="304"/>
      <c r="C173" s="279" t="s">
        <v>1260</v>
      </c>
      <c r="D173" s="279"/>
      <c r="E173" s="279"/>
      <c r="F173" s="302" t="s">
        <v>80</v>
      </c>
      <c r="G173" s="279"/>
      <c r="H173" s="279" t="s">
        <v>1319</v>
      </c>
      <c r="I173" s="279" t="s">
        <v>1262</v>
      </c>
      <c r="J173" s="279"/>
      <c r="K173" s="327"/>
    </row>
    <row r="174" s="1" customFormat="1" ht="15" customHeight="1">
      <c r="B174" s="304"/>
      <c r="C174" s="279" t="s">
        <v>1271</v>
      </c>
      <c r="D174" s="279"/>
      <c r="E174" s="279"/>
      <c r="F174" s="302" t="s">
        <v>1258</v>
      </c>
      <c r="G174" s="279"/>
      <c r="H174" s="279" t="s">
        <v>1319</v>
      </c>
      <c r="I174" s="279" t="s">
        <v>1254</v>
      </c>
      <c r="J174" s="279">
        <v>50</v>
      </c>
      <c r="K174" s="327"/>
    </row>
    <row r="175" s="1" customFormat="1" ht="15" customHeight="1">
      <c r="B175" s="304"/>
      <c r="C175" s="279" t="s">
        <v>1279</v>
      </c>
      <c r="D175" s="279"/>
      <c r="E175" s="279"/>
      <c r="F175" s="302" t="s">
        <v>1258</v>
      </c>
      <c r="G175" s="279"/>
      <c r="H175" s="279" t="s">
        <v>1319</v>
      </c>
      <c r="I175" s="279" t="s">
        <v>1254</v>
      </c>
      <c r="J175" s="279">
        <v>50</v>
      </c>
      <c r="K175" s="327"/>
    </row>
    <row r="176" s="1" customFormat="1" ht="15" customHeight="1">
      <c r="B176" s="304"/>
      <c r="C176" s="279" t="s">
        <v>1277</v>
      </c>
      <c r="D176" s="279"/>
      <c r="E176" s="279"/>
      <c r="F176" s="302" t="s">
        <v>1258</v>
      </c>
      <c r="G176" s="279"/>
      <c r="H176" s="279" t="s">
        <v>1319</v>
      </c>
      <c r="I176" s="279" t="s">
        <v>1254</v>
      </c>
      <c r="J176" s="279">
        <v>50</v>
      </c>
      <c r="K176" s="327"/>
    </row>
    <row r="177" s="1" customFormat="1" ht="15" customHeight="1">
      <c r="B177" s="304"/>
      <c r="C177" s="279" t="s">
        <v>126</v>
      </c>
      <c r="D177" s="279"/>
      <c r="E177" s="279"/>
      <c r="F177" s="302" t="s">
        <v>80</v>
      </c>
      <c r="G177" s="279"/>
      <c r="H177" s="279" t="s">
        <v>1320</v>
      </c>
      <c r="I177" s="279" t="s">
        <v>1321</v>
      </c>
      <c r="J177" s="279"/>
      <c r="K177" s="327"/>
    </row>
    <row r="178" s="1" customFormat="1" ht="15" customHeight="1">
      <c r="B178" s="304"/>
      <c r="C178" s="279" t="s">
        <v>60</v>
      </c>
      <c r="D178" s="279"/>
      <c r="E178" s="279"/>
      <c r="F178" s="302" t="s">
        <v>80</v>
      </c>
      <c r="G178" s="279"/>
      <c r="H178" s="279" t="s">
        <v>1322</v>
      </c>
      <c r="I178" s="279" t="s">
        <v>1323</v>
      </c>
      <c r="J178" s="279">
        <v>1</v>
      </c>
      <c r="K178" s="327"/>
    </row>
    <row r="179" s="1" customFormat="1" ht="15" customHeight="1">
      <c r="B179" s="304"/>
      <c r="C179" s="279" t="s">
        <v>56</v>
      </c>
      <c r="D179" s="279"/>
      <c r="E179" s="279"/>
      <c r="F179" s="302" t="s">
        <v>80</v>
      </c>
      <c r="G179" s="279"/>
      <c r="H179" s="279" t="s">
        <v>1324</v>
      </c>
      <c r="I179" s="279" t="s">
        <v>1254</v>
      </c>
      <c r="J179" s="279">
        <v>20</v>
      </c>
      <c r="K179" s="327"/>
    </row>
    <row r="180" s="1" customFormat="1" ht="15" customHeight="1">
      <c r="B180" s="304"/>
      <c r="C180" s="279" t="s">
        <v>57</v>
      </c>
      <c r="D180" s="279"/>
      <c r="E180" s="279"/>
      <c r="F180" s="302" t="s">
        <v>80</v>
      </c>
      <c r="G180" s="279"/>
      <c r="H180" s="279" t="s">
        <v>1325</v>
      </c>
      <c r="I180" s="279" t="s">
        <v>1254</v>
      </c>
      <c r="J180" s="279">
        <v>255</v>
      </c>
      <c r="K180" s="327"/>
    </row>
    <row r="181" s="1" customFormat="1" ht="15" customHeight="1">
      <c r="B181" s="304"/>
      <c r="C181" s="279" t="s">
        <v>127</v>
      </c>
      <c r="D181" s="279"/>
      <c r="E181" s="279"/>
      <c r="F181" s="302" t="s">
        <v>80</v>
      </c>
      <c r="G181" s="279"/>
      <c r="H181" s="279" t="s">
        <v>1217</v>
      </c>
      <c r="I181" s="279" t="s">
        <v>1254</v>
      </c>
      <c r="J181" s="279">
        <v>10</v>
      </c>
      <c r="K181" s="327"/>
    </row>
    <row r="182" s="1" customFormat="1" ht="15" customHeight="1">
      <c r="B182" s="304"/>
      <c r="C182" s="279" t="s">
        <v>128</v>
      </c>
      <c r="D182" s="279"/>
      <c r="E182" s="279"/>
      <c r="F182" s="302" t="s">
        <v>80</v>
      </c>
      <c r="G182" s="279"/>
      <c r="H182" s="279" t="s">
        <v>1326</v>
      </c>
      <c r="I182" s="279" t="s">
        <v>1287</v>
      </c>
      <c r="J182" s="279"/>
      <c r="K182" s="327"/>
    </row>
    <row r="183" s="1" customFormat="1" ht="15" customHeight="1">
      <c r="B183" s="304"/>
      <c r="C183" s="279" t="s">
        <v>1327</v>
      </c>
      <c r="D183" s="279"/>
      <c r="E183" s="279"/>
      <c r="F183" s="302" t="s">
        <v>80</v>
      </c>
      <c r="G183" s="279"/>
      <c r="H183" s="279" t="s">
        <v>1328</v>
      </c>
      <c r="I183" s="279" t="s">
        <v>1287</v>
      </c>
      <c r="J183" s="279"/>
      <c r="K183" s="327"/>
    </row>
    <row r="184" s="1" customFormat="1" ht="15" customHeight="1">
      <c r="B184" s="304"/>
      <c r="C184" s="279" t="s">
        <v>1316</v>
      </c>
      <c r="D184" s="279"/>
      <c r="E184" s="279"/>
      <c r="F184" s="302" t="s">
        <v>80</v>
      </c>
      <c r="G184" s="279"/>
      <c r="H184" s="279" t="s">
        <v>1329</v>
      </c>
      <c r="I184" s="279" t="s">
        <v>1287</v>
      </c>
      <c r="J184" s="279"/>
      <c r="K184" s="327"/>
    </row>
    <row r="185" s="1" customFormat="1" ht="15" customHeight="1">
      <c r="B185" s="304"/>
      <c r="C185" s="279" t="s">
        <v>130</v>
      </c>
      <c r="D185" s="279"/>
      <c r="E185" s="279"/>
      <c r="F185" s="302" t="s">
        <v>1258</v>
      </c>
      <c r="G185" s="279"/>
      <c r="H185" s="279" t="s">
        <v>1330</v>
      </c>
      <c r="I185" s="279" t="s">
        <v>1254</v>
      </c>
      <c r="J185" s="279">
        <v>50</v>
      </c>
      <c r="K185" s="327"/>
    </row>
    <row r="186" s="1" customFormat="1" ht="15" customHeight="1">
      <c r="B186" s="304"/>
      <c r="C186" s="279" t="s">
        <v>1331</v>
      </c>
      <c r="D186" s="279"/>
      <c r="E186" s="279"/>
      <c r="F186" s="302" t="s">
        <v>1258</v>
      </c>
      <c r="G186" s="279"/>
      <c r="H186" s="279" t="s">
        <v>1332</v>
      </c>
      <c r="I186" s="279" t="s">
        <v>1333</v>
      </c>
      <c r="J186" s="279"/>
      <c r="K186" s="327"/>
    </row>
    <row r="187" s="1" customFormat="1" ht="15" customHeight="1">
      <c r="B187" s="304"/>
      <c r="C187" s="279" t="s">
        <v>1334</v>
      </c>
      <c r="D187" s="279"/>
      <c r="E187" s="279"/>
      <c r="F187" s="302" t="s">
        <v>1258</v>
      </c>
      <c r="G187" s="279"/>
      <c r="H187" s="279" t="s">
        <v>1335</v>
      </c>
      <c r="I187" s="279" t="s">
        <v>1333</v>
      </c>
      <c r="J187" s="279"/>
      <c r="K187" s="327"/>
    </row>
    <row r="188" s="1" customFormat="1" ht="15" customHeight="1">
      <c r="B188" s="304"/>
      <c r="C188" s="279" t="s">
        <v>1336</v>
      </c>
      <c r="D188" s="279"/>
      <c r="E188" s="279"/>
      <c r="F188" s="302" t="s">
        <v>1258</v>
      </c>
      <c r="G188" s="279"/>
      <c r="H188" s="279" t="s">
        <v>1337</v>
      </c>
      <c r="I188" s="279" t="s">
        <v>1333</v>
      </c>
      <c r="J188" s="279"/>
      <c r="K188" s="327"/>
    </row>
    <row r="189" s="1" customFormat="1" ht="15" customHeight="1">
      <c r="B189" s="304"/>
      <c r="C189" s="340" t="s">
        <v>1338</v>
      </c>
      <c r="D189" s="279"/>
      <c r="E189" s="279"/>
      <c r="F189" s="302" t="s">
        <v>1258</v>
      </c>
      <c r="G189" s="279"/>
      <c r="H189" s="279" t="s">
        <v>1339</v>
      </c>
      <c r="I189" s="279" t="s">
        <v>1340</v>
      </c>
      <c r="J189" s="341" t="s">
        <v>1341</v>
      </c>
      <c r="K189" s="327"/>
    </row>
    <row r="190" s="16" customFormat="1" ht="15" customHeight="1">
      <c r="B190" s="342"/>
      <c r="C190" s="343" t="s">
        <v>1342</v>
      </c>
      <c r="D190" s="344"/>
      <c r="E190" s="344"/>
      <c r="F190" s="345" t="s">
        <v>1258</v>
      </c>
      <c r="G190" s="344"/>
      <c r="H190" s="344" t="s">
        <v>1343</v>
      </c>
      <c r="I190" s="344" t="s">
        <v>1340</v>
      </c>
      <c r="J190" s="346" t="s">
        <v>1341</v>
      </c>
      <c r="K190" s="347"/>
    </row>
    <row r="191" s="1" customFormat="1" ht="15" customHeight="1">
      <c r="B191" s="304"/>
      <c r="C191" s="340" t="s">
        <v>45</v>
      </c>
      <c r="D191" s="279"/>
      <c r="E191" s="279"/>
      <c r="F191" s="302" t="s">
        <v>80</v>
      </c>
      <c r="G191" s="279"/>
      <c r="H191" s="276" t="s">
        <v>1344</v>
      </c>
      <c r="I191" s="279" t="s">
        <v>1345</v>
      </c>
      <c r="J191" s="279"/>
      <c r="K191" s="327"/>
    </row>
    <row r="192" s="1" customFormat="1" ht="15" customHeight="1">
      <c r="B192" s="304"/>
      <c r="C192" s="340" t="s">
        <v>1346</v>
      </c>
      <c r="D192" s="279"/>
      <c r="E192" s="279"/>
      <c r="F192" s="302" t="s">
        <v>80</v>
      </c>
      <c r="G192" s="279"/>
      <c r="H192" s="279" t="s">
        <v>1347</v>
      </c>
      <c r="I192" s="279" t="s">
        <v>1287</v>
      </c>
      <c r="J192" s="279"/>
      <c r="K192" s="327"/>
    </row>
    <row r="193" s="1" customFormat="1" ht="15" customHeight="1">
      <c r="B193" s="304"/>
      <c r="C193" s="340" t="s">
        <v>1348</v>
      </c>
      <c r="D193" s="279"/>
      <c r="E193" s="279"/>
      <c r="F193" s="302" t="s">
        <v>80</v>
      </c>
      <c r="G193" s="279"/>
      <c r="H193" s="279" t="s">
        <v>1349</v>
      </c>
      <c r="I193" s="279" t="s">
        <v>1287</v>
      </c>
      <c r="J193" s="279"/>
      <c r="K193" s="327"/>
    </row>
    <row r="194" s="1" customFormat="1" ht="15" customHeight="1">
      <c r="B194" s="304"/>
      <c r="C194" s="340" t="s">
        <v>1350</v>
      </c>
      <c r="D194" s="279"/>
      <c r="E194" s="279"/>
      <c r="F194" s="302" t="s">
        <v>1258</v>
      </c>
      <c r="G194" s="279"/>
      <c r="H194" s="279" t="s">
        <v>1351</v>
      </c>
      <c r="I194" s="279" t="s">
        <v>1287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1352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1353</v>
      </c>
      <c r="D201" s="349"/>
      <c r="E201" s="349"/>
      <c r="F201" s="349" t="s">
        <v>1354</v>
      </c>
      <c r="G201" s="350"/>
      <c r="H201" s="349" t="s">
        <v>1355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1345</v>
      </c>
      <c r="D203" s="279"/>
      <c r="E203" s="279"/>
      <c r="F203" s="302" t="s">
        <v>46</v>
      </c>
      <c r="G203" s="279"/>
      <c r="H203" s="279" t="s">
        <v>1356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47</v>
      </c>
      <c r="G204" s="279"/>
      <c r="H204" s="279" t="s">
        <v>1357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50</v>
      </c>
      <c r="G205" s="279"/>
      <c r="H205" s="279" t="s">
        <v>1358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48</v>
      </c>
      <c r="G206" s="279"/>
      <c r="H206" s="279" t="s">
        <v>1359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49</v>
      </c>
      <c r="G207" s="279"/>
      <c r="H207" s="279" t="s">
        <v>1360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1299</v>
      </c>
      <c r="D209" s="279"/>
      <c r="E209" s="279"/>
      <c r="F209" s="302" t="s">
        <v>82</v>
      </c>
      <c r="G209" s="279"/>
      <c r="H209" s="279" t="s">
        <v>1361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1195</v>
      </c>
      <c r="G210" s="279"/>
      <c r="H210" s="279" t="s">
        <v>1196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1193</v>
      </c>
      <c r="G211" s="279"/>
      <c r="H211" s="279" t="s">
        <v>1362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1197</v>
      </c>
      <c r="G212" s="340"/>
      <c r="H212" s="331" t="s">
        <v>1198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1199</v>
      </c>
      <c r="G213" s="340"/>
      <c r="H213" s="331" t="s">
        <v>1363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1323</v>
      </c>
      <c r="D215" s="279"/>
      <c r="E215" s="279"/>
      <c r="F215" s="302">
        <v>1</v>
      </c>
      <c r="G215" s="340"/>
      <c r="H215" s="331" t="s">
        <v>1364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1365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1366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1367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střech a montáž fotovoltaiky Nemocnice Havířov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36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29</v>
      </c>
      <c r="J24" s="137" t="s">
        <v>38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ROUND((SUM(BE91:BE229)),  2)</f>
        <v>0</v>
      </c>
      <c r="G33" s="39"/>
      <c r="H33" s="39"/>
      <c r="I33" s="149">
        <v>0.20999999999999999</v>
      </c>
      <c r="J33" s="148">
        <f>ROUND(((SUM(BE91:BE229))*I33),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ROUND((SUM(BF91:BF229)),  2)</f>
        <v>0</v>
      </c>
      <c r="G34" s="39"/>
      <c r="H34" s="39"/>
      <c r="I34" s="149">
        <v>0.12</v>
      </c>
      <c r="J34" s="148">
        <f>ROUND(((SUM(BF91:BF229))*I34),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ROUND((SUM(BG91:BG229)),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ROUND((SUM(BH91:BH229)),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ROUND((SUM(BI91:BI229)),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střech a montáž fotovoltaiky Nemocnice Havířov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A - Budova T7 - trafostanice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Havířov</v>
      </c>
      <c r="G52" s="41"/>
      <c r="H52" s="41"/>
      <c r="I52" s="33" t="s">
        <v>23</v>
      </c>
      <c r="J52" s="73" t="str">
        <f>IF(J12="","",J12)</f>
        <v>23. 10. 2024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Havířov,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114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115</v>
      </c>
      <c r="E62" s="175"/>
      <c r="F62" s="175"/>
      <c r="G62" s="175"/>
      <c r="H62" s="175"/>
      <c r="I62" s="175"/>
      <c r="J62" s="176">
        <f>J118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J136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117</v>
      </c>
      <c r="E64" s="169"/>
      <c r="F64" s="169"/>
      <c r="G64" s="169"/>
      <c r="H64" s="169"/>
      <c r="I64" s="169"/>
      <c r="J64" s="170">
        <f>J140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118</v>
      </c>
      <c r="E65" s="175"/>
      <c r="F65" s="175"/>
      <c r="G65" s="175"/>
      <c r="H65" s="175"/>
      <c r="I65" s="175"/>
      <c r="J65" s="176">
        <f>J141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119</v>
      </c>
      <c r="E66" s="175"/>
      <c r="F66" s="175"/>
      <c r="G66" s="175"/>
      <c r="H66" s="175"/>
      <c r="I66" s="175"/>
      <c r="J66" s="176">
        <f>J173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120</v>
      </c>
      <c r="E67" s="175"/>
      <c r="F67" s="175"/>
      <c r="G67" s="175"/>
      <c r="H67" s="175"/>
      <c r="I67" s="175"/>
      <c r="J67" s="176">
        <f>J177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121</v>
      </c>
      <c r="E68" s="175"/>
      <c r="F68" s="175"/>
      <c r="G68" s="175"/>
      <c r="H68" s="175"/>
      <c r="I68" s="175"/>
      <c r="J68" s="176">
        <f>J186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122</v>
      </c>
      <c r="E69" s="175"/>
      <c r="F69" s="175"/>
      <c r="G69" s="175"/>
      <c r="H69" s="175"/>
      <c r="I69" s="175"/>
      <c r="J69" s="176">
        <f>J211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123</v>
      </c>
      <c r="E70" s="169"/>
      <c r="F70" s="169"/>
      <c r="G70" s="169"/>
      <c r="H70" s="169"/>
      <c r="I70" s="169"/>
      <c r="J70" s="170">
        <f>J225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2"/>
      <c r="C71" s="173"/>
      <c r="D71" s="174" t="s">
        <v>124</v>
      </c>
      <c r="E71" s="175"/>
      <c r="F71" s="175"/>
      <c r="G71" s="175"/>
      <c r="H71" s="175"/>
      <c r="I71" s="175"/>
      <c r="J71" s="176">
        <f>J226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125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Stavební úpravy střech a montáž fotovoltaiky Nemocnice Havířov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107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A - Budova T7 - trafostanice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Havířov</v>
      </c>
      <c r="G85" s="41"/>
      <c r="H85" s="41"/>
      <c r="I85" s="33" t="s">
        <v>23</v>
      </c>
      <c r="J85" s="73" t="str">
        <f>IF(J12="","",J12)</f>
        <v>23. 10. 2024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Nemocnice Havířov, p.o.</v>
      </c>
      <c r="G87" s="41"/>
      <c r="H87" s="41"/>
      <c r="I87" s="33" t="s">
        <v>32</v>
      </c>
      <c r="J87" s="37" t="str">
        <f>E21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30</v>
      </c>
      <c r="D88" s="41"/>
      <c r="E88" s="41"/>
      <c r="F88" s="28" t="str">
        <f>IF(E18="","",E18)</f>
        <v>Vyplň údaj</v>
      </c>
      <c r="G88" s="41"/>
      <c r="H88" s="41"/>
      <c r="I88" s="33" t="s">
        <v>35</v>
      </c>
      <c r="J88" s="37" t="str">
        <f>E24</f>
        <v>Amun Pro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126</v>
      </c>
      <c r="D90" s="181" t="s">
        <v>60</v>
      </c>
      <c r="E90" s="181" t="s">
        <v>56</v>
      </c>
      <c r="F90" s="181" t="s">
        <v>57</v>
      </c>
      <c r="G90" s="181" t="s">
        <v>127</v>
      </c>
      <c r="H90" s="181" t="s">
        <v>128</v>
      </c>
      <c r="I90" s="181" t="s">
        <v>129</v>
      </c>
      <c r="J90" s="181" t="s">
        <v>111</v>
      </c>
      <c r="K90" s="182" t="s">
        <v>130</v>
      </c>
      <c r="L90" s="183"/>
      <c r="M90" s="93" t="s">
        <v>19</v>
      </c>
      <c r="N90" s="94" t="s">
        <v>45</v>
      </c>
      <c r="O90" s="94" t="s">
        <v>131</v>
      </c>
      <c r="P90" s="94" t="s">
        <v>132</v>
      </c>
      <c r="Q90" s="94" t="s">
        <v>133</v>
      </c>
      <c r="R90" s="94" t="s">
        <v>134</v>
      </c>
      <c r="S90" s="94" t="s">
        <v>135</v>
      </c>
      <c r="T90" s="95" t="s">
        <v>136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137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P92+P140+P225</f>
        <v>0</v>
      </c>
      <c r="Q91" s="97"/>
      <c r="R91" s="186">
        <f>R92+R140+R225</f>
        <v>0.037280000000000001</v>
      </c>
      <c r="S91" s="97"/>
      <c r="T91" s="187">
        <f>T92+T140+T225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74</v>
      </c>
      <c r="AU91" s="18" t="s">
        <v>112</v>
      </c>
      <c r="BK91" s="188">
        <f>BK92+BK140+BK225</f>
        <v>0</v>
      </c>
    </row>
    <row r="92" s="12" customFormat="1" ht="25.92" customHeight="1">
      <c r="A92" s="12"/>
      <c r="B92" s="189"/>
      <c r="C92" s="190"/>
      <c r="D92" s="191" t="s">
        <v>74</v>
      </c>
      <c r="E92" s="192" t="s">
        <v>138</v>
      </c>
      <c r="F92" s="192" t="s">
        <v>139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P93+P118+P136</f>
        <v>0</v>
      </c>
      <c r="Q92" s="197"/>
      <c r="R92" s="198">
        <f>R93+R118+R136</f>
        <v>0</v>
      </c>
      <c r="S92" s="197"/>
      <c r="T92" s="199">
        <f>T93+T118+T136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83</v>
      </c>
      <c r="AT92" s="201" t="s">
        <v>74</v>
      </c>
      <c r="AU92" s="201" t="s">
        <v>75</v>
      </c>
      <c r="AY92" s="200" t="s">
        <v>140</v>
      </c>
      <c r="BK92" s="202">
        <f>BK93+BK118+BK136</f>
        <v>0</v>
      </c>
    </row>
    <row r="93" s="12" customFormat="1" ht="22.8" customHeight="1">
      <c r="A93" s="12"/>
      <c r="B93" s="189"/>
      <c r="C93" s="190"/>
      <c r="D93" s="191" t="s">
        <v>74</v>
      </c>
      <c r="E93" s="203" t="s">
        <v>141</v>
      </c>
      <c r="F93" s="203" t="s">
        <v>142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SUM(P94:P117)</f>
        <v>0</v>
      </c>
      <c r="Q93" s="197"/>
      <c r="R93" s="198">
        <f>SUM(R94:R117)</f>
        <v>0</v>
      </c>
      <c r="S93" s="197"/>
      <c r="T93" s="199">
        <f>SUM(T94:T117)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83</v>
      </c>
      <c r="AT93" s="201" t="s">
        <v>74</v>
      </c>
      <c r="AU93" s="201" t="s">
        <v>83</v>
      </c>
      <c r="AY93" s="200" t="s">
        <v>140</v>
      </c>
      <c r="BK93" s="202">
        <f>SUM(BK94:BK117)</f>
        <v>0</v>
      </c>
    </row>
    <row r="94" s="2" customFormat="1" ht="21.75" customHeight="1">
      <c r="A94" s="39"/>
      <c r="B94" s="40"/>
      <c r="C94" s="205" t="s">
        <v>83</v>
      </c>
      <c r="D94" s="205" t="s">
        <v>143</v>
      </c>
      <c r="E94" s="206" t="s">
        <v>144</v>
      </c>
      <c r="F94" s="207" t="s">
        <v>145</v>
      </c>
      <c r="G94" s="208" t="s">
        <v>146</v>
      </c>
      <c r="H94" s="209">
        <v>40</v>
      </c>
      <c r="I94" s="210"/>
      <c r="J94" s="211">
        <f>ROUND(I94*H94,2)</f>
        <v>0</v>
      </c>
      <c r="K94" s="207" t="s">
        <v>147</v>
      </c>
      <c r="L94" s="45"/>
      <c r="M94" s="212" t="s">
        <v>19</v>
      </c>
      <c r="N94" s="213" t="s">
        <v>46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148</v>
      </c>
      <c r="AT94" s="216" t="s">
        <v>143</v>
      </c>
      <c r="AU94" s="216" t="s">
        <v>85</v>
      </c>
      <c r="AY94" s="18" t="s">
        <v>140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148</v>
      </c>
      <c r="BM94" s="216" t="s">
        <v>85</v>
      </c>
    </row>
    <row r="95" s="2" customFormat="1">
      <c r="A95" s="39"/>
      <c r="B95" s="40"/>
      <c r="C95" s="41"/>
      <c r="D95" s="218" t="s">
        <v>149</v>
      </c>
      <c r="E95" s="41"/>
      <c r="F95" s="219" t="s">
        <v>150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149</v>
      </c>
      <c r="AU95" s="18" t="s">
        <v>85</v>
      </c>
    </row>
    <row r="96" s="2" customFormat="1">
      <c r="A96" s="39"/>
      <c r="B96" s="40"/>
      <c r="C96" s="41"/>
      <c r="D96" s="223" t="s">
        <v>151</v>
      </c>
      <c r="E96" s="41"/>
      <c r="F96" s="224" t="s">
        <v>152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151</v>
      </c>
      <c r="AU96" s="18" t="s">
        <v>85</v>
      </c>
    </row>
    <row r="97" s="13" customFormat="1">
      <c r="A97" s="13"/>
      <c r="B97" s="225"/>
      <c r="C97" s="226"/>
      <c r="D97" s="218" t="s">
        <v>153</v>
      </c>
      <c r="E97" s="227" t="s">
        <v>19</v>
      </c>
      <c r="F97" s="228" t="s">
        <v>154</v>
      </c>
      <c r="G97" s="226"/>
      <c r="H97" s="229">
        <v>40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153</v>
      </c>
      <c r="AU97" s="235" t="s">
        <v>85</v>
      </c>
      <c r="AV97" s="13" t="s">
        <v>85</v>
      </c>
      <c r="AW97" s="13" t="s">
        <v>34</v>
      </c>
      <c r="AX97" s="13" t="s">
        <v>75</v>
      </c>
      <c r="AY97" s="235" t="s">
        <v>140</v>
      </c>
    </row>
    <row r="98" s="14" customFormat="1">
      <c r="A98" s="14"/>
      <c r="B98" s="236"/>
      <c r="C98" s="237"/>
      <c r="D98" s="218" t="s">
        <v>153</v>
      </c>
      <c r="E98" s="238" t="s">
        <v>19</v>
      </c>
      <c r="F98" s="239" t="s">
        <v>155</v>
      </c>
      <c r="G98" s="237"/>
      <c r="H98" s="240">
        <v>40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153</v>
      </c>
      <c r="AU98" s="246" t="s">
        <v>85</v>
      </c>
      <c r="AV98" s="14" t="s">
        <v>148</v>
      </c>
      <c r="AW98" s="14" t="s">
        <v>34</v>
      </c>
      <c r="AX98" s="14" t="s">
        <v>83</v>
      </c>
      <c r="AY98" s="246" t="s">
        <v>140</v>
      </c>
    </row>
    <row r="99" s="2" customFormat="1" ht="24.15" customHeight="1">
      <c r="A99" s="39"/>
      <c r="B99" s="40"/>
      <c r="C99" s="205" t="s">
        <v>85</v>
      </c>
      <c r="D99" s="205" t="s">
        <v>143</v>
      </c>
      <c r="E99" s="206" t="s">
        <v>156</v>
      </c>
      <c r="F99" s="207" t="s">
        <v>157</v>
      </c>
      <c r="G99" s="208" t="s">
        <v>146</v>
      </c>
      <c r="H99" s="209">
        <v>1800</v>
      </c>
      <c r="I99" s="210"/>
      <c r="J99" s="211">
        <f>ROUND(I99*H99,2)</f>
        <v>0</v>
      </c>
      <c r="K99" s="207" t="s">
        <v>147</v>
      </c>
      <c r="L99" s="45"/>
      <c r="M99" s="212" t="s">
        <v>19</v>
      </c>
      <c r="N99" s="213" t="s">
        <v>46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148</v>
      </c>
      <c r="AT99" s="216" t="s">
        <v>143</v>
      </c>
      <c r="AU99" s="216" t="s">
        <v>85</v>
      </c>
      <c r="AY99" s="18" t="s">
        <v>140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83</v>
      </c>
      <c r="BK99" s="217">
        <f>ROUND(I99*H99,2)</f>
        <v>0</v>
      </c>
      <c r="BL99" s="18" t="s">
        <v>148</v>
      </c>
      <c r="BM99" s="216" t="s">
        <v>148</v>
      </c>
    </row>
    <row r="100" s="2" customFormat="1">
      <c r="A100" s="39"/>
      <c r="B100" s="40"/>
      <c r="C100" s="41"/>
      <c r="D100" s="218" t="s">
        <v>149</v>
      </c>
      <c r="E100" s="41"/>
      <c r="F100" s="219" t="s">
        <v>158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85</v>
      </c>
    </row>
    <row r="101" s="2" customFormat="1">
      <c r="A101" s="39"/>
      <c r="B101" s="40"/>
      <c r="C101" s="41"/>
      <c r="D101" s="223" t="s">
        <v>151</v>
      </c>
      <c r="E101" s="41"/>
      <c r="F101" s="224" t="s">
        <v>159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151</v>
      </c>
      <c r="AU101" s="18" t="s">
        <v>85</v>
      </c>
    </row>
    <row r="102" s="13" customFormat="1">
      <c r="A102" s="13"/>
      <c r="B102" s="225"/>
      <c r="C102" s="226"/>
      <c r="D102" s="218" t="s">
        <v>153</v>
      </c>
      <c r="E102" s="227" t="s">
        <v>19</v>
      </c>
      <c r="F102" s="228" t="s">
        <v>160</v>
      </c>
      <c r="G102" s="226"/>
      <c r="H102" s="229">
        <v>1800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153</v>
      </c>
      <c r="AU102" s="235" t="s">
        <v>85</v>
      </c>
      <c r="AV102" s="13" t="s">
        <v>85</v>
      </c>
      <c r="AW102" s="13" t="s">
        <v>34</v>
      </c>
      <c r="AX102" s="13" t="s">
        <v>75</v>
      </c>
      <c r="AY102" s="235" t="s">
        <v>140</v>
      </c>
    </row>
    <row r="103" s="14" customFormat="1">
      <c r="A103" s="14"/>
      <c r="B103" s="236"/>
      <c r="C103" s="237"/>
      <c r="D103" s="218" t="s">
        <v>153</v>
      </c>
      <c r="E103" s="238" t="s">
        <v>19</v>
      </c>
      <c r="F103" s="239" t="s">
        <v>155</v>
      </c>
      <c r="G103" s="237"/>
      <c r="H103" s="240">
        <v>1800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153</v>
      </c>
      <c r="AU103" s="246" t="s">
        <v>85</v>
      </c>
      <c r="AV103" s="14" t="s">
        <v>148</v>
      </c>
      <c r="AW103" s="14" t="s">
        <v>34</v>
      </c>
      <c r="AX103" s="14" t="s">
        <v>83</v>
      </c>
      <c r="AY103" s="246" t="s">
        <v>140</v>
      </c>
    </row>
    <row r="104" s="2" customFormat="1" ht="21.75" customHeight="1">
      <c r="A104" s="39"/>
      <c r="B104" s="40"/>
      <c r="C104" s="205" t="s">
        <v>161</v>
      </c>
      <c r="D104" s="205" t="s">
        <v>143</v>
      </c>
      <c r="E104" s="206" t="s">
        <v>162</v>
      </c>
      <c r="F104" s="207" t="s">
        <v>163</v>
      </c>
      <c r="G104" s="208" t="s">
        <v>146</v>
      </c>
      <c r="H104" s="209">
        <v>40</v>
      </c>
      <c r="I104" s="210"/>
      <c r="J104" s="211">
        <f>ROUND(I104*H104,2)</f>
        <v>0</v>
      </c>
      <c r="K104" s="207" t="s">
        <v>147</v>
      </c>
      <c r="L104" s="45"/>
      <c r="M104" s="212" t="s">
        <v>19</v>
      </c>
      <c r="N104" s="213" t="s">
        <v>46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148</v>
      </c>
      <c r="AT104" s="216" t="s">
        <v>143</v>
      </c>
      <c r="AU104" s="216" t="s">
        <v>85</v>
      </c>
      <c r="AY104" s="18" t="s">
        <v>140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83</v>
      </c>
      <c r="BK104" s="217">
        <f>ROUND(I104*H104,2)</f>
        <v>0</v>
      </c>
      <c r="BL104" s="18" t="s">
        <v>148</v>
      </c>
      <c r="BM104" s="216" t="s">
        <v>164</v>
      </c>
    </row>
    <row r="105" s="2" customFormat="1">
      <c r="A105" s="39"/>
      <c r="B105" s="40"/>
      <c r="C105" s="41"/>
      <c r="D105" s="218" t="s">
        <v>149</v>
      </c>
      <c r="E105" s="41"/>
      <c r="F105" s="219" t="s">
        <v>165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149</v>
      </c>
      <c r="AU105" s="18" t="s">
        <v>85</v>
      </c>
    </row>
    <row r="106" s="2" customFormat="1">
      <c r="A106" s="39"/>
      <c r="B106" s="40"/>
      <c r="C106" s="41"/>
      <c r="D106" s="223" t="s">
        <v>151</v>
      </c>
      <c r="E106" s="41"/>
      <c r="F106" s="224" t="s">
        <v>166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151</v>
      </c>
      <c r="AU106" s="18" t="s">
        <v>85</v>
      </c>
    </row>
    <row r="107" s="2" customFormat="1" ht="16.5" customHeight="1">
      <c r="A107" s="39"/>
      <c r="B107" s="40"/>
      <c r="C107" s="205" t="s">
        <v>148</v>
      </c>
      <c r="D107" s="205" t="s">
        <v>143</v>
      </c>
      <c r="E107" s="206" t="s">
        <v>167</v>
      </c>
      <c r="F107" s="207" t="s">
        <v>168</v>
      </c>
      <c r="G107" s="208" t="s">
        <v>169</v>
      </c>
      <c r="H107" s="209">
        <v>45</v>
      </c>
      <c r="I107" s="210"/>
      <c r="J107" s="211">
        <f>ROUND(I107*H107,2)</f>
        <v>0</v>
      </c>
      <c r="K107" s="207" t="s">
        <v>147</v>
      </c>
      <c r="L107" s="45"/>
      <c r="M107" s="212" t="s">
        <v>19</v>
      </c>
      <c r="N107" s="213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148</v>
      </c>
      <c r="AT107" s="216" t="s">
        <v>143</v>
      </c>
      <c r="AU107" s="216" t="s">
        <v>85</v>
      </c>
      <c r="AY107" s="18" t="s">
        <v>140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148</v>
      </c>
      <c r="BM107" s="216" t="s">
        <v>170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171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85</v>
      </c>
    </row>
    <row r="109" s="2" customFormat="1">
      <c r="A109" s="39"/>
      <c r="B109" s="40"/>
      <c r="C109" s="41"/>
      <c r="D109" s="223" t="s">
        <v>151</v>
      </c>
      <c r="E109" s="41"/>
      <c r="F109" s="224" t="s">
        <v>172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151</v>
      </c>
      <c r="AU109" s="18" t="s">
        <v>85</v>
      </c>
    </row>
    <row r="110" s="2" customFormat="1" ht="16.5" customHeight="1">
      <c r="A110" s="39"/>
      <c r="B110" s="40"/>
      <c r="C110" s="205" t="s">
        <v>173</v>
      </c>
      <c r="D110" s="205" t="s">
        <v>143</v>
      </c>
      <c r="E110" s="206" t="s">
        <v>174</v>
      </c>
      <c r="F110" s="207" t="s">
        <v>175</v>
      </c>
      <c r="G110" s="208" t="s">
        <v>146</v>
      </c>
      <c r="H110" s="209">
        <v>40</v>
      </c>
      <c r="I110" s="210"/>
      <c r="J110" s="211">
        <f>ROUND(I110*H110,2)</f>
        <v>0</v>
      </c>
      <c r="K110" s="207" t="s">
        <v>147</v>
      </c>
      <c r="L110" s="45"/>
      <c r="M110" s="212" t="s">
        <v>19</v>
      </c>
      <c r="N110" s="213" t="s">
        <v>46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148</v>
      </c>
      <c r="AT110" s="216" t="s">
        <v>143</v>
      </c>
      <c r="AU110" s="216" t="s">
        <v>85</v>
      </c>
      <c r="AY110" s="18" t="s">
        <v>140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83</v>
      </c>
      <c r="BK110" s="217">
        <f>ROUND(I110*H110,2)</f>
        <v>0</v>
      </c>
      <c r="BL110" s="18" t="s">
        <v>148</v>
      </c>
      <c r="BM110" s="216" t="s">
        <v>176</v>
      </c>
    </row>
    <row r="111" s="2" customFormat="1">
      <c r="A111" s="39"/>
      <c r="B111" s="40"/>
      <c r="C111" s="41"/>
      <c r="D111" s="218" t="s">
        <v>149</v>
      </c>
      <c r="E111" s="41"/>
      <c r="F111" s="219" t="s">
        <v>177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149</v>
      </c>
      <c r="AU111" s="18" t="s">
        <v>85</v>
      </c>
    </row>
    <row r="112" s="2" customFormat="1">
      <c r="A112" s="39"/>
      <c r="B112" s="40"/>
      <c r="C112" s="41"/>
      <c r="D112" s="223" t="s">
        <v>151</v>
      </c>
      <c r="E112" s="41"/>
      <c r="F112" s="224" t="s">
        <v>178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151</v>
      </c>
      <c r="AU112" s="18" t="s">
        <v>85</v>
      </c>
    </row>
    <row r="113" s="2" customFormat="1" ht="16.5" customHeight="1">
      <c r="A113" s="39"/>
      <c r="B113" s="40"/>
      <c r="C113" s="205" t="s">
        <v>164</v>
      </c>
      <c r="D113" s="205" t="s">
        <v>143</v>
      </c>
      <c r="E113" s="206" t="s">
        <v>179</v>
      </c>
      <c r="F113" s="207" t="s">
        <v>180</v>
      </c>
      <c r="G113" s="208" t="s">
        <v>146</v>
      </c>
      <c r="H113" s="209">
        <v>400</v>
      </c>
      <c r="I113" s="210"/>
      <c r="J113" s="211">
        <f>ROUND(I113*H113,2)</f>
        <v>0</v>
      </c>
      <c r="K113" s="207" t="s">
        <v>147</v>
      </c>
      <c r="L113" s="45"/>
      <c r="M113" s="212" t="s">
        <v>19</v>
      </c>
      <c r="N113" s="213" t="s">
        <v>46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148</v>
      </c>
      <c r="AT113" s="216" t="s">
        <v>143</v>
      </c>
      <c r="AU113" s="216" t="s">
        <v>85</v>
      </c>
      <c r="AY113" s="18" t="s">
        <v>140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83</v>
      </c>
      <c r="BK113" s="217">
        <f>ROUND(I113*H113,2)</f>
        <v>0</v>
      </c>
      <c r="BL113" s="18" t="s">
        <v>148</v>
      </c>
      <c r="BM113" s="216" t="s">
        <v>8</v>
      </c>
    </row>
    <row r="114" s="2" customFormat="1">
      <c r="A114" s="39"/>
      <c r="B114" s="40"/>
      <c r="C114" s="41"/>
      <c r="D114" s="218" t="s">
        <v>149</v>
      </c>
      <c r="E114" s="41"/>
      <c r="F114" s="219" t="s">
        <v>181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149</v>
      </c>
      <c r="AU114" s="18" t="s">
        <v>85</v>
      </c>
    </row>
    <row r="115" s="2" customFormat="1">
      <c r="A115" s="39"/>
      <c r="B115" s="40"/>
      <c r="C115" s="41"/>
      <c r="D115" s="223" t="s">
        <v>151</v>
      </c>
      <c r="E115" s="41"/>
      <c r="F115" s="224" t="s">
        <v>182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151</v>
      </c>
      <c r="AU115" s="18" t="s">
        <v>85</v>
      </c>
    </row>
    <row r="116" s="13" customFormat="1">
      <c r="A116" s="13"/>
      <c r="B116" s="225"/>
      <c r="C116" s="226"/>
      <c r="D116" s="218" t="s">
        <v>153</v>
      </c>
      <c r="E116" s="227" t="s">
        <v>19</v>
      </c>
      <c r="F116" s="228" t="s">
        <v>183</v>
      </c>
      <c r="G116" s="226"/>
      <c r="H116" s="229">
        <v>400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153</v>
      </c>
      <c r="AU116" s="235" t="s">
        <v>85</v>
      </c>
      <c r="AV116" s="13" t="s">
        <v>85</v>
      </c>
      <c r="AW116" s="13" t="s">
        <v>34</v>
      </c>
      <c r="AX116" s="13" t="s">
        <v>75</v>
      </c>
      <c r="AY116" s="235" t="s">
        <v>140</v>
      </c>
    </row>
    <row r="117" s="14" customFormat="1">
      <c r="A117" s="14"/>
      <c r="B117" s="236"/>
      <c r="C117" s="237"/>
      <c r="D117" s="218" t="s">
        <v>153</v>
      </c>
      <c r="E117" s="238" t="s">
        <v>19</v>
      </c>
      <c r="F117" s="239" t="s">
        <v>155</v>
      </c>
      <c r="G117" s="237"/>
      <c r="H117" s="240">
        <v>400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153</v>
      </c>
      <c r="AU117" s="246" t="s">
        <v>85</v>
      </c>
      <c r="AV117" s="14" t="s">
        <v>148</v>
      </c>
      <c r="AW117" s="14" t="s">
        <v>34</v>
      </c>
      <c r="AX117" s="14" t="s">
        <v>83</v>
      </c>
      <c r="AY117" s="246" t="s">
        <v>140</v>
      </c>
    </row>
    <row r="118" s="12" customFormat="1" ht="22.8" customHeight="1">
      <c r="A118" s="12"/>
      <c r="B118" s="189"/>
      <c r="C118" s="190"/>
      <c r="D118" s="191" t="s">
        <v>74</v>
      </c>
      <c r="E118" s="203" t="s">
        <v>184</v>
      </c>
      <c r="F118" s="203" t="s">
        <v>185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SUM(P119:P135)</f>
        <v>0</v>
      </c>
      <c r="Q118" s="197"/>
      <c r="R118" s="198">
        <f>SUM(R119:R135)</f>
        <v>0</v>
      </c>
      <c r="S118" s="197"/>
      <c r="T118" s="199">
        <f>SUM(T119:T135)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83</v>
      </c>
      <c r="AT118" s="201" t="s">
        <v>74</v>
      </c>
      <c r="AU118" s="201" t="s">
        <v>83</v>
      </c>
      <c r="AY118" s="200" t="s">
        <v>140</v>
      </c>
      <c r="BK118" s="202">
        <f>SUM(BK119:BK135)</f>
        <v>0</v>
      </c>
    </row>
    <row r="119" s="2" customFormat="1" ht="16.5" customHeight="1">
      <c r="A119" s="39"/>
      <c r="B119" s="40"/>
      <c r="C119" s="205" t="s">
        <v>186</v>
      </c>
      <c r="D119" s="205" t="s">
        <v>143</v>
      </c>
      <c r="E119" s="206" t="s">
        <v>187</v>
      </c>
      <c r="F119" s="207" t="s">
        <v>188</v>
      </c>
      <c r="G119" s="208" t="s">
        <v>189</v>
      </c>
      <c r="H119" s="209">
        <v>5.1669999999999998</v>
      </c>
      <c r="I119" s="210"/>
      <c r="J119" s="211">
        <f>ROUND(I119*H119,2)</f>
        <v>0</v>
      </c>
      <c r="K119" s="207" t="s">
        <v>147</v>
      </c>
      <c r="L119" s="45"/>
      <c r="M119" s="212" t="s">
        <v>19</v>
      </c>
      <c r="N119" s="213" t="s">
        <v>46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148</v>
      </c>
      <c r="AT119" s="216" t="s">
        <v>143</v>
      </c>
      <c r="AU119" s="216" t="s">
        <v>85</v>
      </c>
      <c r="AY119" s="18" t="s">
        <v>140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83</v>
      </c>
      <c r="BK119" s="217">
        <f>ROUND(I119*H119,2)</f>
        <v>0</v>
      </c>
      <c r="BL119" s="18" t="s">
        <v>148</v>
      </c>
      <c r="BM119" s="216" t="s">
        <v>190</v>
      </c>
    </row>
    <row r="120" s="2" customFormat="1">
      <c r="A120" s="39"/>
      <c r="B120" s="40"/>
      <c r="C120" s="41"/>
      <c r="D120" s="218" t="s">
        <v>149</v>
      </c>
      <c r="E120" s="41"/>
      <c r="F120" s="219" t="s">
        <v>191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149</v>
      </c>
      <c r="AU120" s="18" t="s">
        <v>85</v>
      </c>
    </row>
    <row r="121" s="2" customFormat="1">
      <c r="A121" s="39"/>
      <c r="B121" s="40"/>
      <c r="C121" s="41"/>
      <c r="D121" s="223" t="s">
        <v>151</v>
      </c>
      <c r="E121" s="41"/>
      <c r="F121" s="224" t="s">
        <v>192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151</v>
      </c>
      <c r="AU121" s="18" t="s">
        <v>85</v>
      </c>
    </row>
    <row r="122" s="2" customFormat="1" ht="16.5" customHeight="1">
      <c r="A122" s="39"/>
      <c r="B122" s="40"/>
      <c r="C122" s="205" t="s">
        <v>170</v>
      </c>
      <c r="D122" s="205" t="s">
        <v>143</v>
      </c>
      <c r="E122" s="206" t="s">
        <v>193</v>
      </c>
      <c r="F122" s="207" t="s">
        <v>194</v>
      </c>
      <c r="G122" s="208" t="s">
        <v>189</v>
      </c>
      <c r="H122" s="209">
        <v>103.34</v>
      </c>
      <c r="I122" s="210"/>
      <c r="J122" s="211">
        <f>ROUND(I122*H122,2)</f>
        <v>0</v>
      </c>
      <c r="K122" s="207" t="s">
        <v>147</v>
      </c>
      <c r="L122" s="45"/>
      <c r="M122" s="212" t="s">
        <v>19</v>
      </c>
      <c r="N122" s="213" t="s">
        <v>46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148</v>
      </c>
      <c r="AT122" s="216" t="s">
        <v>143</v>
      </c>
      <c r="AU122" s="216" t="s">
        <v>85</v>
      </c>
      <c r="AY122" s="18" t="s">
        <v>140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83</v>
      </c>
      <c r="BK122" s="217">
        <f>ROUND(I122*H122,2)</f>
        <v>0</v>
      </c>
      <c r="BL122" s="18" t="s">
        <v>148</v>
      </c>
      <c r="BM122" s="216" t="s">
        <v>195</v>
      </c>
    </row>
    <row r="123" s="2" customFormat="1">
      <c r="A123" s="39"/>
      <c r="B123" s="40"/>
      <c r="C123" s="41"/>
      <c r="D123" s="218" t="s">
        <v>149</v>
      </c>
      <c r="E123" s="41"/>
      <c r="F123" s="219" t="s">
        <v>196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85</v>
      </c>
    </row>
    <row r="124" s="2" customFormat="1">
      <c r="A124" s="39"/>
      <c r="B124" s="40"/>
      <c r="C124" s="41"/>
      <c r="D124" s="223" t="s">
        <v>151</v>
      </c>
      <c r="E124" s="41"/>
      <c r="F124" s="224" t="s">
        <v>197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151</v>
      </c>
      <c r="AU124" s="18" t="s">
        <v>85</v>
      </c>
    </row>
    <row r="125" s="13" customFormat="1">
      <c r="A125" s="13"/>
      <c r="B125" s="225"/>
      <c r="C125" s="226"/>
      <c r="D125" s="218" t="s">
        <v>153</v>
      </c>
      <c r="E125" s="227" t="s">
        <v>19</v>
      </c>
      <c r="F125" s="228" t="s">
        <v>198</v>
      </c>
      <c r="G125" s="226"/>
      <c r="H125" s="229">
        <v>103.34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153</v>
      </c>
      <c r="AU125" s="235" t="s">
        <v>85</v>
      </c>
      <c r="AV125" s="13" t="s">
        <v>85</v>
      </c>
      <c r="AW125" s="13" t="s">
        <v>34</v>
      </c>
      <c r="AX125" s="13" t="s">
        <v>75</v>
      </c>
      <c r="AY125" s="235" t="s">
        <v>140</v>
      </c>
    </row>
    <row r="126" s="14" customFormat="1">
      <c r="A126" s="14"/>
      <c r="B126" s="236"/>
      <c r="C126" s="237"/>
      <c r="D126" s="218" t="s">
        <v>153</v>
      </c>
      <c r="E126" s="238" t="s">
        <v>19</v>
      </c>
      <c r="F126" s="239" t="s">
        <v>155</v>
      </c>
      <c r="G126" s="237"/>
      <c r="H126" s="240">
        <v>103.34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153</v>
      </c>
      <c r="AU126" s="246" t="s">
        <v>85</v>
      </c>
      <c r="AV126" s="14" t="s">
        <v>148</v>
      </c>
      <c r="AW126" s="14" t="s">
        <v>34</v>
      </c>
      <c r="AX126" s="14" t="s">
        <v>83</v>
      </c>
      <c r="AY126" s="246" t="s">
        <v>140</v>
      </c>
    </row>
    <row r="127" s="2" customFormat="1" ht="16.5" customHeight="1">
      <c r="A127" s="39"/>
      <c r="B127" s="40"/>
      <c r="C127" s="205" t="s">
        <v>141</v>
      </c>
      <c r="D127" s="205" t="s">
        <v>143</v>
      </c>
      <c r="E127" s="206" t="s">
        <v>199</v>
      </c>
      <c r="F127" s="207" t="s">
        <v>200</v>
      </c>
      <c r="G127" s="208" t="s">
        <v>189</v>
      </c>
      <c r="H127" s="209">
        <v>5.1669999999999998</v>
      </c>
      <c r="I127" s="210"/>
      <c r="J127" s="211">
        <f>ROUND(I127*H127,2)</f>
        <v>0</v>
      </c>
      <c r="K127" s="207" t="s">
        <v>147</v>
      </c>
      <c r="L127" s="45"/>
      <c r="M127" s="212" t="s">
        <v>19</v>
      </c>
      <c r="N127" s="213" t="s">
        <v>46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148</v>
      </c>
      <c r="AT127" s="216" t="s">
        <v>143</v>
      </c>
      <c r="AU127" s="216" t="s">
        <v>85</v>
      </c>
      <c r="AY127" s="18" t="s">
        <v>140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148</v>
      </c>
      <c r="BM127" s="216" t="s">
        <v>201</v>
      </c>
    </row>
    <row r="128" s="2" customFormat="1">
      <c r="A128" s="39"/>
      <c r="B128" s="40"/>
      <c r="C128" s="41"/>
      <c r="D128" s="218" t="s">
        <v>149</v>
      </c>
      <c r="E128" s="41"/>
      <c r="F128" s="219" t="s">
        <v>202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85</v>
      </c>
    </row>
    <row r="129" s="2" customFormat="1">
      <c r="A129" s="39"/>
      <c r="B129" s="40"/>
      <c r="C129" s="41"/>
      <c r="D129" s="223" t="s">
        <v>151</v>
      </c>
      <c r="E129" s="41"/>
      <c r="F129" s="224" t="s">
        <v>203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151</v>
      </c>
      <c r="AU129" s="18" t="s">
        <v>85</v>
      </c>
    </row>
    <row r="130" s="2" customFormat="1" ht="21.75" customHeight="1">
      <c r="A130" s="39"/>
      <c r="B130" s="40"/>
      <c r="C130" s="205" t="s">
        <v>176</v>
      </c>
      <c r="D130" s="205" t="s">
        <v>143</v>
      </c>
      <c r="E130" s="206" t="s">
        <v>204</v>
      </c>
      <c r="F130" s="207" t="s">
        <v>205</v>
      </c>
      <c r="G130" s="208" t="s">
        <v>189</v>
      </c>
      <c r="H130" s="209">
        <v>0.16700000000000001</v>
      </c>
      <c r="I130" s="210"/>
      <c r="J130" s="211">
        <f>ROUND(I130*H130,2)</f>
        <v>0</v>
      </c>
      <c r="K130" s="207" t="s">
        <v>147</v>
      </c>
      <c r="L130" s="45"/>
      <c r="M130" s="212" t="s">
        <v>19</v>
      </c>
      <c r="N130" s="213" t="s">
        <v>46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148</v>
      </c>
      <c r="AT130" s="216" t="s">
        <v>143</v>
      </c>
      <c r="AU130" s="216" t="s">
        <v>85</v>
      </c>
      <c r="AY130" s="18" t="s">
        <v>140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83</v>
      </c>
      <c r="BK130" s="217">
        <f>ROUND(I130*H130,2)</f>
        <v>0</v>
      </c>
      <c r="BL130" s="18" t="s">
        <v>148</v>
      </c>
      <c r="BM130" s="216" t="s">
        <v>206</v>
      </c>
    </row>
    <row r="131" s="2" customFormat="1">
      <c r="A131" s="39"/>
      <c r="B131" s="40"/>
      <c r="C131" s="41"/>
      <c r="D131" s="218" t="s">
        <v>149</v>
      </c>
      <c r="E131" s="41"/>
      <c r="F131" s="219" t="s">
        <v>207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149</v>
      </c>
      <c r="AU131" s="18" t="s">
        <v>85</v>
      </c>
    </row>
    <row r="132" s="2" customFormat="1">
      <c r="A132" s="39"/>
      <c r="B132" s="40"/>
      <c r="C132" s="41"/>
      <c r="D132" s="223" t="s">
        <v>151</v>
      </c>
      <c r="E132" s="41"/>
      <c r="F132" s="224" t="s">
        <v>208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151</v>
      </c>
      <c r="AU132" s="18" t="s">
        <v>85</v>
      </c>
    </row>
    <row r="133" s="2" customFormat="1" ht="21.75" customHeight="1">
      <c r="A133" s="39"/>
      <c r="B133" s="40"/>
      <c r="C133" s="205" t="s">
        <v>209</v>
      </c>
      <c r="D133" s="205" t="s">
        <v>143</v>
      </c>
      <c r="E133" s="206" t="s">
        <v>210</v>
      </c>
      <c r="F133" s="207" t="s">
        <v>211</v>
      </c>
      <c r="G133" s="208" t="s">
        <v>189</v>
      </c>
      <c r="H133" s="209">
        <v>5</v>
      </c>
      <c r="I133" s="210"/>
      <c r="J133" s="211">
        <f>ROUND(I133*H133,2)</f>
        <v>0</v>
      </c>
      <c r="K133" s="207" t="s">
        <v>147</v>
      </c>
      <c r="L133" s="45"/>
      <c r="M133" s="212" t="s">
        <v>19</v>
      </c>
      <c r="N133" s="213" t="s">
        <v>46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148</v>
      </c>
      <c r="AT133" s="216" t="s">
        <v>143</v>
      </c>
      <c r="AU133" s="216" t="s">
        <v>85</v>
      </c>
      <c r="AY133" s="18" t="s">
        <v>140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83</v>
      </c>
      <c r="BK133" s="217">
        <f>ROUND(I133*H133,2)</f>
        <v>0</v>
      </c>
      <c r="BL133" s="18" t="s">
        <v>148</v>
      </c>
      <c r="BM133" s="216" t="s">
        <v>212</v>
      </c>
    </row>
    <row r="134" s="2" customFormat="1">
      <c r="A134" s="39"/>
      <c r="B134" s="40"/>
      <c r="C134" s="41"/>
      <c r="D134" s="218" t="s">
        <v>149</v>
      </c>
      <c r="E134" s="41"/>
      <c r="F134" s="219" t="s">
        <v>213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149</v>
      </c>
      <c r="AU134" s="18" t="s">
        <v>85</v>
      </c>
    </row>
    <row r="135" s="2" customFormat="1">
      <c r="A135" s="39"/>
      <c r="B135" s="40"/>
      <c r="C135" s="41"/>
      <c r="D135" s="223" t="s">
        <v>151</v>
      </c>
      <c r="E135" s="41"/>
      <c r="F135" s="224" t="s">
        <v>214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151</v>
      </c>
      <c r="AU135" s="18" t="s">
        <v>85</v>
      </c>
    </row>
    <row r="136" s="12" customFormat="1" ht="22.8" customHeight="1">
      <c r="A136" s="12"/>
      <c r="B136" s="189"/>
      <c r="C136" s="190"/>
      <c r="D136" s="191" t="s">
        <v>74</v>
      </c>
      <c r="E136" s="203" t="s">
        <v>215</v>
      </c>
      <c r="F136" s="203" t="s">
        <v>216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SUM(P137:P139)</f>
        <v>0</v>
      </c>
      <c r="Q136" s="197"/>
      <c r="R136" s="198">
        <f>SUM(R137:R139)</f>
        <v>0</v>
      </c>
      <c r="S136" s="197"/>
      <c r="T136" s="199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83</v>
      </c>
      <c r="AT136" s="201" t="s">
        <v>74</v>
      </c>
      <c r="AU136" s="201" t="s">
        <v>83</v>
      </c>
      <c r="AY136" s="200" t="s">
        <v>140</v>
      </c>
      <c r="BK136" s="202">
        <f>SUM(BK137:BK139)</f>
        <v>0</v>
      </c>
    </row>
    <row r="137" s="2" customFormat="1" ht="16.5" customHeight="1">
      <c r="A137" s="39"/>
      <c r="B137" s="40"/>
      <c r="C137" s="205" t="s">
        <v>8</v>
      </c>
      <c r="D137" s="205" t="s">
        <v>143</v>
      </c>
      <c r="E137" s="206" t="s">
        <v>217</v>
      </c>
      <c r="F137" s="207" t="s">
        <v>218</v>
      </c>
      <c r="G137" s="208" t="s">
        <v>189</v>
      </c>
      <c r="H137" s="209">
        <v>6</v>
      </c>
      <c r="I137" s="210"/>
      <c r="J137" s="211">
        <f>ROUND(I137*H137,2)</f>
        <v>0</v>
      </c>
      <c r="K137" s="207" t="s">
        <v>147</v>
      </c>
      <c r="L137" s="45"/>
      <c r="M137" s="212" t="s">
        <v>19</v>
      </c>
      <c r="N137" s="213" t="s">
        <v>46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148</v>
      </c>
      <c r="AT137" s="216" t="s">
        <v>143</v>
      </c>
      <c r="AU137" s="216" t="s">
        <v>85</v>
      </c>
      <c r="AY137" s="18" t="s">
        <v>140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83</v>
      </c>
      <c r="BK137" s="217">
        <f>ROUND(I137*H137,2)</f>
        <v>0</v>
      </c>
      <c r="BL137" s="18" t="s">
        <v>148</v>
      </c>
      <c r="BM137" s="216" t="s">
        <v>219</v>
      </c>
    </row>
    <row r="138" s="2" customFormat="1">
      <c r="A138" s="39"/>
      <c r="B138" s="40"/>
      <c r="C138" s="41"/>
      <c r="D138" s="218" t="s">
        <v>149</v>
      </c>
      <c r="E138" s="41"/>
      <c r="F138" s="219" t="s">
        <v>220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149</v>
      </c>
      <c r="AU138" s="18" t="s">
        <v>85</v>
      </c>
    </row>
    <row r="139" s="2" customFormat="1">
      <c r="A139" s="39"/>
      <c r="B139" s="40"/>
      <c r="C139" s="41"/>
      <c r="D139" s="223" t="s">
        <v>151</v>
      </c>
      <c r="E139" s="41"/>
      <c r="F139" s="224" t="s">
        <v>221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151</v>
      </c>
      <c r="AU139" s="18" t="s">
        <v>85</v>
      </c>
    </row>
    <row r="140" s="12" customFormat="1" ht="25.92" customHeight="1">
      <c r="A140" s="12"/>
      <c r="B140" s="189"/>
      <c r="C140" s="190"/>
      <c r="D140" s="191" t="s">
        <v>74</v>
      </c>
      <c r="E140" s="192" t="s">
        <v>222</v>
      </c>
      <c r="F140" s="192" t="s">
        <v>223</v>
      </c>
      <c r="G140" s="190"/>
      <c r="H140" s="190"/>
      <c r="I140" s="193"/>
      <c r="J140" s="194">
        <f>BK140</f>
        <v>0</v>
      </c>
      <c r="K140" s="190"/>
      <c r="L140" s="195"/>
      <c r="M140" s="196"/>
      <c r="N140" s="197"/>
      <c r="O140" s="197"/>
      <c r="P140" s="198">
        <f>P141+P173+P177+P186+P211</f>
        <v>0</v>
      </c>
      <c r="Q140" s="197"/>
      <c r="R140" s="198">
        <f>R141+R173+R177+R186+R211</f>
        <v>0.037280000000000001</v>
      </c>
      <c r="S140" s="197"/>
      <c r="T140" s="199">
        <f>T141+T173+T177+T186+T211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85</v>
      </c>
      <c r="AT140" s="201" t="s">
        <v>74</v>
      </c>
      <c r="AU140" s="201" t="s">
        <v>75</v>
      </c>
      <c r="AY140" s="200" t="s">
        <v>140</v>
      </c>
      <c r="BK140" s="202">
        <f>BK141+BK173+BK177+BK186+BK211</f>
        <v>0</v>
      </c>
    </row>
    <row r="141" s="12" customFormat="1" ht="22.8" customHeight="1">
      <c r="A141" s="12"/>
      <c r="B141" s="189"/>
      <c r="C141" s="190"/>
      <c r="D141" s="191" t="s">
        <v>74</v>
      </c>
      <c r="E141" s="203" t="s">
        <v>224</v>
      </c>
      <c r="F141" s="203" t="s">
        <v>225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SUM(P142:P172)</f>
        <v>0</v>
      </c>
      <c r="Q141" s="197"/>
      <c r="R141" s="198">
        <f>SUM(R142:R172)</f>
        <v>0</v>
      </c>
      <c r="S141" s="197"/>
      <c r="T141" s="199">
        <f>SUM(T142:T172)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85</v>
      </c>
      <c r="AT141" s="201" t="s">
        <v>74</v>
      </c>
      <c r="AU141" s="201" t="s">
        <v>83</v>
      </c>
      <c r="AY141" s="200" t="s">
        <v>140</v>
      </c>
      <c r="BK141" s="202">
        <f>SUM(BK142:BK172)</f>
        <v>0</v>
      </c>
    </row>
    <row r="142" s="2" customFormat="1" ht="16.5" customHeight="1">
      <c r="A142" s="39"/>
      <c r="B142" s="40"/>
      <c r="C142" s="205" t="s">
        <v>226</v>
      </c>
      <c r="D142" s="205" t="s">
        <v>143</v>
      </c>
      <c r="E142" s="206" t="s">
        <v>227</v>
      </c>
      <c r="F142" s="207" t="s">
        <v>228</v>
      </c>
      <c r="G142" s="208" t="s">
        <v>146</v>
      </c>
      <c r="H142" s="209">
        <v>185</v>
      </c>
      <c r="I142" s="210"/>
      <c r="J142" s="211">
        <f>ROUND(I142*H142,2)</f>
        <v>0</v>
      </c>
      <c r="K142" s="207" t="s">
        <v>147</v>
      </c>
      <c r="L142" s="45"/>
      <c r="M142" s="212" t="s">
        <v>19</v>
      </c>
      <c r="N142" s="213" t="s">
        <v>46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195</v>
      </c>
      <c r="AT142" s="216" t="s">
        <v>143</v>
      </c>
      <c r="AU142" s="216" t="s">
        <v>85</v>
      </c>
      <c r="AY142" s="18" t="s">
        <v>140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83</v>
      </c>
      <c r="BK142" s="217">
        <f>ROUND(I142*H142,2)</f>
        <v>0</v>
      </c>
      <c r="BL142" s="18" t="s">
        <v>195</v>
      </c>
      <c r="BM142" s="216" t="s">
        <v>229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230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85</v>
      </c>
    </row>
    <row r="144" s="2" customFormat="1">
      <c r="A144" s="39"/>
      <c r="B144" s="40"/>
      <c r="C144" s="41"/>
      <c r="D144" s="223" t="s">
        <v>151</v>
      </c>
      <c r="E144" s="41"/>
      <c r="F144" s="224" t="s">
        <v>231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151</v>
      </c>
      <c r="AU144" s="18" t="s">
        <v>85</v>
      </c>
    </row>
    <row r="145" s="2" customFormat="1" ht="21.75" customHeight="1">
      <c r="A145" s="39"/>
      <c r="B145" s="40"/>
      <c r="C145" s="205" t="s">
        <v>190</v>
      </c>
      <c r="D145" s="205" t="s">
        <v>143</v>
      </c>
      <c r="E145" s="206" t="s">
        <v>232</v>
      </c>
      <c r="F145" s="207" t="s">
        <v>233</v>
      </c>
      <c r="G145" s="208" t="s">
        <v>146</v>
      </c>
      <c r="H145" s="209">
        <v>370</v>
      </c>
      <c r="I145" s="210"/>
      <c r="J145" s="211">
        <f>ROUND(I145*H145,2)</f>
        <v>0</v>
      </c>
      <c r="K145" s="207" t="s">
        <v>147</v>
      </c>
      <c r="L145" s="45"/>
      <c r="M145" s="212" t="s">
        <v>19</v>
      </c>
      <c r="N145" s="213" t="s">
        <v>46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195</v>
      </c>
      <c r="AT145" s="216" t="s">
        <v>143</v>
      </c>
      <c r="AU145" s="216" t="s">
        <v>85</v>
      </c>
      <c r="AY145" s="18" t="s">
        <v>140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83</v>
      </c>
      <c r="BK145" s="217">
        <f>ROUND(I145*H145,2)</f>
        <v>0</v>
      </c>
      <c r="BL145" s="18" t="s">
        <v>195</v>
      </c>
      <c r="BM145" s="216" t="s">
        <v>234</v>
      </c>
    </row>
    <row r="146" s="2" customFormat="1">
      <c r="A146" s="39"/>
      <c r="B146" s="40"/>
      <c r="C146" s="41"/>
      <c r="D146" s="218" t="s">
        <v>149</v>
      </c>
      <c r="E146" s="41"/>
      <c r="F146" s="219" t="s">
        <v>235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149</v>
      </c>
      <c r="AU146" s="18" t="s">
        <v>85</v>
      </c>
    </row>
    <row r="147" s="2" customFormat="1">
      <c r="A147" s="39"/>
      <c r="B147" s="40"/>
      <c r="C147" s="41"/>
      <c r="D147" s="223" t="s">
        <v>151</v>
      </c>
      <c r="E147" s="41"/>
      <c r="F147" s="224" t="s">
        <v>236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151</v>
      </c>
      <c r="AU147" s="18" t="s">
        <v>85</v>
      </c>
    </row>
    <row r="148" s="13" customFormat="1">
      <c r="A148" s="13"/>
      <c r="B148" s="225"/>
      <c r="C148" s="226"/>
      <c r="D148" s="218" t="s">
        <v>153</v>
      </c>
      <c r="E148" s="227" t="s">
        <v>19</v>
      </c>
      <c r="F148" s="228" t="s">
        <v>237</v>
      </c>
      <c r="G148" s="226"/>
      <c r="H148" s="229">
        <v>370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153</v>
      </c>
      <c r="AU148" s="235" t="s">
        <v>85</v>
      </c>
      <c r="AV148" s="13" t="s">
        <v>85</v>
      </c>
      <c r="AW148" s="13" t="s">
        <v>34</v>
      </c>
      <c r="AX148" s="13" t="s">
        <v>75</v>
      </c>
      <c r="AY148" s="235" t="s">
        <v>140</v>
      </c>
    </row>
    <row r="149" s="14" customFormat="1">
      <c r="A149" s="14"/>
      <c r="B149" s="236"/>
      <c r="C149" s="237"/>
      <c r="D149" s="218" t="s">
        <v>153</v>
      </c>
      <c r="E149" s="238" t="s">
        <v>19</v>
      </c>
      <c r="F149" s="239" t="s">
        <v>155</v>
      </c>
      <c r="G149" s="237"/>
      <c r="H149" s="240">
        <v>370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153</v>
      </c>
      <c r="AU149" s="246" t="s">
        <v>85</v>
      </c>
      <c r="AV149" s="14" t="s">
        <v>148</v>
      </c>
      <c r="AW149" s="14" t="s">
        <v>34</v>
      </c>
      <c r="AX149" s="14" t="s">
        <v>83</v>
      </c>
      <c r="AY149" s="246" t="s">
        <v>140</v>
      </c>
    </row>
    <row r="150" s="2" customFormat="1" ht="16.5" customHeight="1">
      <c r="A150" s="39"/>
      <c r="B150" s="40"/>
      <c r="C150" s="205" t="s">
        <v>238</v>
      </c>
      <c r="D150" s="205" t="s">
        <v>143</v>
      </c>
      <c r="E150" s="206" t="s">
        <v>239</v>
      </c>
      <c r="F150" s="207" t="s">
        <v>240</v>
      </c>
      <c r="G150" s="208" t="s">
        <v>146</v>
      </c>
      <c r="H150" s="209">
        <v>25</v>
      </c>
      <c r="I150" s="210"/>
      <c r="J150" s="211">
        <f>ROUND(I150*H150,2)</f>
        <v>0</v>
      </c>
      <c r="K150" s="207" t="s">
        <v>147</v>
      </c>
      <c r="L150" s="45"/>
      <c r="M150" s="212" t="s">
        <v>19</v>
      </c>
      <c r="N150" s="213" t="s">
        <v>46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195</v>
      </c>
      <c r="AT150" s="216" t="s">
        <v>143</v>
      </c>
      <c r="AU150" s="216" t="s">
        <v>85</v>
      </c>
      <c r="AY150" s="18" t="s">
        <v>140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83</v>
      </c>
      <c r="BK150" s="217">
        <f>ROUND(I150*H150,2)</f>
        <v>0</v>
      </c>
      <c r="BL150" s="18" t="s">
        <v>195</v>
      </c>
      <c r="BM150" s="216" t="s">
        <v>241</v>
      </c>
    </row>
    <row r="151" s="2" customFormat="1">
      <c r="A151" s="39"/>
      <c r="B151" s="40"/>
      <c r="C151" s="41"/>
      <c r="D151" s="218" t="s">
        <v>149</v>
      </c>
      <c r="E151" s="41"/>
      <c r="F151" s="219" t="s">
        <v>242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85</v>
      </c>
    </row>
    <row r="152" s="2" customFormat="1">
      <c r="A152" s="39"/>
      <c r="B152" s="40"/>
      <c r="C152" s="41"/>
      <c r="D152" s="223" t="s">
        <v>151</v>
      </c>
      <c r="E152" s="41"/>
      <c r="F152" s="224" t="s">
        <v>243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151</v>
      </c>
      <c r="AU152" s="18" t="s">
        <v>85</v>
      </c>
    </row>
    <row r="153" s="2" customFormat="1" ht="16.5" customHeight="1">
      <c r="A153" s="39"/>
      <c r="B153" s="40"/>
      <c r="C153" s="247" t="s">
        <v>195</v>
      </c>
      <c r="D153" s="247" t="s">
        <v>244</v>
      </c>
      <c r="E153" s="248" t="s">
        <v>245</v>
      </c>
      <c r="F153" s="249" t="s">
        <v>246</v>
      </c>
      <c r="G153" s="250" t="s">
        <v>146</v>
      </c>
      <c r="H153" s="251">
        <v>25</v>
      </c>
      <c r="I153" s="252"/>
      <c r="J153" s="253">
        <f>ROUND(I153*H153,2)</f>
        <v>0</v>
      </c>
      <c r="K153" s="249" t="s">
        <v>147</v>
      </c>
      <c r="L153" s="254"/>
      <c r="M153" s="255" t="s">
        <v>19</v>
      </c>
      <c r="N153" s="256" t="s">
        <v>46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247</v>
      </c>
      <c r="AT153" s="216" t="s">
        <v>244</v>
      </c>
      <c r="AU153" s="216" t="s">
        <v>85</v>
      </c>
      <c r="AY153" s="18" t="s">
        <v>140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83</v>
      </c>
      <c r="BK153" s="217">
        <f>ROUND(I153*H153,2)</f>
        <v>0</v>
      </c>
      <c r="BL153" s="18" t="s">
        <v>195</v>
      </c>
      <c r="BM153" s="216" t="s">
        <v>247</v>
      </c>
    </row>
    <row r="154" s="2" customFormat="1">
      <c r="A154" s="39"/>
      <c r="B154" s="40"/>
      <c r="C154" s="41"/>
      <c r="D154" s="218" t="s">
        <v>149</v>
      </c>
      <c r="E154" s="41"/>
      <c r="F154" s="219" t="s">
        <v>246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149</v>
      </c>
      <c r="AU154" s="18" t="s">
        <v>85</v>
      </c>
    </row>
    <row r="155" s="2" customFormat="1" ht="21.75" customHeight="1">
      <c r="A155" s="39"/>
      <c r="B155" s="40"/>
      <c r="C155" s="205" t="s">
        <v>248</v>
      </c>
      <c r="D155" s="205" t="s">
        <v>143</v>
      </c>
      <c r="E155" s="206" t="s">
        <v>249</v>
      </c>
      <c r="F155" s="207" t="s">
        <v>250</v>
      </c>
      <c r="G155" s="208" t="s">
        <v>146</v>
      </c>
      <c r="H155" s="209">
        <v>222</v>
      </c>
      <c r="I155" s="210"/>
      <c r="J155" s="211">
        <f>ROUND(I155*H155,2)</f>
        <v>0</v>
      </c>
      <c r="K155" s="207" t="s">
        <v>147</v>
      </c>
      <c r="L155" s="45"/>
      <c r="M155" s="212" t="s">
        <v>19</v>
      </c>
      <c r="N155" s="213" t="s">
        <v>46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195</v>
      </c>
      <c r="AT155" s="216" t="s">
        <v>143</v>
      </c>
      <c r="AU155" s="216" t="s">
        <v>85</v>
      </c>
      <c r="AY155" s="18" t="s">
        <v>140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83</v>
      </c>
      <c r="BK155" s="217">
        <f>ROUND(I155*H155,2)</f>
        <v>0</v>
      </c>
      <c r="BL155" s="18" t="s">
        <v>195</v>
      </c>
      <c r="BM155" s="216" t="s">
        <v>251</v>
      </c>
    </row>
    <row r="156" s="2" customFormat="1">
      <c r="A156" s="39"/>
      <c r="B156" s="40"/>
      <c r="C156" s="41"/>
      <c r="D156" s="218" t="s">
        <v>149</v>
      </c>
      <c r="E156" s="41"/>
      <c r="F156" s="219" t="s">
        <v>252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149</v>
      </c>
      <c r="AU156" s="18" t="s">
        <v>85</v>
      </c>
    </row>
    <row r="157" s="2" customFormat="1">
      <c r="A157" s="39"/>
      <c r="B157" s="40"/>
      <c r="C157" s="41"/>
      <c r="D157" s="223" t="s">
        <v>151</v>
      </c>
      <c r="E157" s="41"/>
      <c r="F157" s="224" t="s">
        <v>253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151</v>
      </c>
      <c r="AU157" s="18" t="s">
        <v>85</v>
      </c>
    </row>
    <row r="158" s="13" customFormat="1">
      <c r="A158" s="13"/>
      <c r="B158" s="225"/>
      <c r="C158" s="226"/>
      <c r="D158" s="218" t="s">
        <v>153</v>
      </c>
      <c r="E158" s="227" t="s">
        <v>19</v>
      </c>
      <c r="F158" s="228" t="s">
        <v>254</v>
      </c>
      <c r="G158" s="226"/>
      <c r="H158" s="229">
        <v>222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153</v>
      </c>
      <c r="AU158" s="235" t="s">
        <v>85</v>
      </c>
      <c r="AV158" s="13" t="s">
        <v>85</v>
      </c>
      <c r="AW158" s="13" t="s">
        <v>34</v>
      </c>
      <c r="AX158" s="13" t="s">
        <v>75</v>
      </c>
      <c r="AY158" s="235" t="s">
        <v>140</v>
      </c>
    </row>
    <row r="159" s="14" customFormat="1">
      <c r="A159" s="14"/>
      <c r="B159" s="236"/>
      <c r="C159" s="237"/>
      <c r="D159" s="218" t="s">
        <v>153</v>
      </c>
      <c r="E159" s="238" t="s">
        <v>19</v>
      </c>
      <c r="F159" s="239" t="s">
        <v>155</v>
      </c>
      <c r="G159" s="237"/>
      <c r="H159" s="240">
        <v>222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153</v>
      </c>
      <c r="AU159" s="246" t="s">
        <v>85</v>
      </c>
      <c r="AV159" s="14" t="s">
        <v>148</v>
      </c>
      <c r="AW159" s="14" t="s">
        <v>34</v>
      </c>
      <c r="AX159" s="14" t="s">
        <v>83</v>
      </c>
      <c r="AY159" s="246" t="s">
        <v>140</v>
      </c>
    </row>
    <row r="160" s="2" customFormat="1" ht="16.5" customHeight="1">
      <c r="A160" s="39"/>
      <c r="B160" s="40"/>
      <c r="C160" s="247" t="s">
        <v>201</v>
      </c>
      <c r="D160" s="247" t="s">
        <v>244</v>
      </c>
      <c r="E160" s="248" t="s">
        <v>255</v>
      </c>
      <c r="F160" s="249" t="s">
        <v>256</v>
      </c>
      <c r="G160" s="250" t="s">
        <v>146</v>
      </c>
      <c r="H160" s="251">
        <v>244.19999999999999</v>
      </c>
      <c r="I160" s="252"/>
      <c r="J160" s="253">
        <f>ROUND(I160*H160,2)</f>
        <v>0</v>
      </c>
      <c r="K160" s="249" t="s">
        <v>147</v>
      </c>
      <c r="L160" s="254"/>
      <c r="M160" s="255" t="s">
        <v>19</v>
      </c>
      <c r="N160" s="256" t="s">
        <v>46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247</v>
      </c>
      <c r="AT160" s="216" t="s">
        <v>244</v>
      </c>
      <c r="AU160" s="216" t="s">
        <v>85</v>
      </c>
      <c r="AY160" s="18" t="s">
        <v>140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83</v>
      </c>
      <c r="BK160" s="217">
        <f>ROUND(I160*H160,2)</f>
        <v>0</v>
      </c>
      <c r="BL160" s="18" t="s">
        <v>195</v>
      </c>
      <c r="BM160" s="216" t="s">
        <v>257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256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85</v>
      </c>
    </row>
    <row r="162" s="2" customFormat="1">
      <c r="A162" s="39"/>
      <c r="B162" s="40"/>
      <c r="C162" s="41"/>
      <c r="D162" s="218" t="s">
        <v>258</v>
      </c>
      <c r="E162" s="41"/>
      <c r="F162" s="257" t="s">
        <v>259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258</v>
      </c>
      <c r="AU162" s="18" t="s">
        <v>85</v>
      </c>
    </row>
    <row r="163" s="13" customFormat="1">
      <c r="A163" s="13"/>
      <c r="B163" s="225"/>
      <c r="C163" s="226"/>
      <c r="D163" s="218" t="s">
        <v>153</v>
      </c>
      <c r="E163" s="227" t="s">
        <v>19</v>
      </c>
      <c r="F163" s="228" t="s">
        <v>260</v>
      </c>
      <c r="G163" s="226"/>
      <c r="H163" s="229">
        <v>244.19999999999999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153</v>
      </c>
      <c r="AU163" s="235" t="s">
        <v>85</v>
      </c>
      <c r="AV163" s="13" t="s">
        <v>85</v>
      </c>
      <c r="AW163" s="13" t="s">
        <v>34</v>
      </c>
      <c r="AX163" s="13" t="s">
        <v>75</v>
      </c>
      <c r="AY163" s="235" t="s">
        <v>140</v>
      </c>
    </row>
    <row r="164" s="14" customFormat="1">
      <c r="A164" s="14"/>
      <c r="B164" s="236"/>
      <c r="C164" s="237"/>
      <c r="D164" s="218" t="s">
        <v>153</v>
      </c>
      <c r="E164" s="238" t="s">
        <v>19</v>
      </c>
      <c r="F164" s="239" t="s">
        <v>155</v>
      </c>
      <c r="G164" s="237"/>
      <c r="H164" s="240">
        <v>244.19999999999999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153</v>
      </c>
      <c r="AU164" s="246" t="s">
        <v>85</v>
      </c>
      <c r="AV164" s="14" t="s">
        <v>148</v>
      </c>
      <c r="AW164" s="14" t="s">
        <v>34</v>
      </c>
      <c r="AX164" s="14" t="s">
        <v>83</v>
      </c>
      <c r="AY164" s="246" t="s">
        <v>140</v>
      </c>
    </row>
    <row r="165" s="2" customFormat="1" ht="16.5" customHeight="1">
      <c r="A165" s="39"/>
      <c r="B165" s="40"/>
      <c r="C165" s="205" t="s">
        <v>261</v>
      </c>
      <c r="D165" s="205" t="s">
        <v>143</v>
      </c>
      <c r="E165" s="206" t="s">
        <v>262</v>
      </c>
      <c r="F165" s="207" t="s">
        <v>263</v>
      </c>
      <c r="G165" s="208" t="s">
        <v>146</v>
      </c>
      <c r="H165" s="209">
        <v>244.19999999999999</v>
      </c>
      <c r="I165" s="210"/>
      <c r="J165" s="211">
        <f>ROUND(I165*H165,2)</f>
        <v>0</v>
      </c>
      <c r="K165" s="207" t="s">
        <v>147</v>
      </c>
      <c r="L165" s="45"/>
      <c r="M165" s="212" t="s">
        <v>19</v>
      </c>
      <c r="N165" s="213" t="s">
        <v>46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195</v>
      </c>
      <c r="AT165" s="216" t="s">
        <v>143</v>
      </c>
      <c r="AU165" s="216" t="s">
        <v>85</v>
      </c>
      <c r="AY165" s="18" t="s">
        <v>140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83</v>
      </c>
      <c r="BK165" s="217">
        <f>ROUND(I165*H165,2)</f>
        <v>0</v>
      </c>
      <c r="BL165" s="18" t="s">
        <v>195</v>
      </c>
      <c r="BM165" s="216" t="s">
        <v>264</v>
      </c>
    </row>
    <row r="166" s="2" customFormat="1">
      <c r="A166" s="39"/>
      <c r="B166" s="40"/>
      <c r="C166" s="41"/>
      <c r="D166" s="218" t="s">
        <v>149</v>
      </c>
      <c r="E166" s="41"/>
      <c r="F166" s="219" t="s">
        <v>263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149</v>
      </c>
      <c r="AU166" s="18" t="s">
        <v>85</v>
      </c>
    </row>
    <row r="167" s="2" customFormat="1">
      <c r="A167" s="39"/>
      <c r="B167" s="40"/>
      <c r="C167" s="41"/>
      <c r="D167" s="223" t="s">
        <v>151</v>
      </c>
      <c r="E167" s="41"/>
      <c r="F167" s="224" t="s">
        <v>265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151</v>
      </c>
      <c r="AU167" s="18" t="s">
        <v>85</v>
      </c>
    </row>
    <row r="168" s="2" customFormat="1" ht="16.5" customHeight="1">
      <c r="A168" s="39"/>
      <c r="B168" s="40"/>
      <c r="C168" s="205" t="s">
        <v>206</v>
      </c>
      <c r="D168" s="205" t="s">
        <v>143</v>
      </c>
      <c r="E168" s="206" t="s">
        <v>266</v>
      </c>
      <c r="F168" s="207" t="s">
        <v>267</v>
      </c>
      <c r="G168" s="208" t="s">
        <v>268</v>
      </c>
      <c r="H168" s="209">
        <v>3</v>
      </c>
      <c r="I168" s="210"/>
      <c r="J168" s="211">
        <f>ROUND(I168*H168,2)</f>
        <v>0</v>
      </c>
      <c r="K168" s="207" t="s">
        <v>147</v>
      </c>
      <c r="L168" s="45"/>
      <c r="M168" s="212" t="s">
        <v>19</v>
      </c>
      <c r="N168" s="213" t="s">
        <v>46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195</v>
      </c>
      <c r="AT168" s="216" t="s">
        <v>143</v>
      </c>
      <c r="AU168" s="216" t="s">
        <v>85</v>
      </c>
      <c r="AY168" s="18" t="s">
        <v>140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83</v>
      </c>
      <c r="BK168" s="217">
        <f>ROUND(I168*H168,2)</f>
        <v>0</v>
      </c>
      <c r="BL168" s="18" t="s">
        <v>195</v>
      </c>
      <c r="BM168" s="216" t="s">
        <v>269</v>
      </c>
    </row>
    <row r="169" s="2" customFormat="1">
      <c r="A169" s="39"/>
      <c r="B169" s="40"/>
      <c r="C169" s="41"/>
      <c r="D169" s="218" t="s">
        <v>149</v>
      </c>
      <c r="E169" s="41"/>
      <c r="F169" s="219" t="s">
        <v>270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149</v>
      </c>
      <c r="AU169" s="18" t="s">
        <v>85</v>
      </c>
    </row>
    <row r="170" s="2" customFormat="1">
      <c r="A170" s="39"/>
      <c r="B170" s="40"/>
      <c r="C170" s="41"/>
      <c r="D170" s="223" t="s">
        <v>151</v>
      </c>
      <c r="E170" s="41"/>
      <c r="F170" s="224" t="s">
        <v>271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151</v>
      </c>
      <c r="AU170" s="18" t="s">
        <v>85</v>
      </c>
    </row>
    <row r="171" s="2" customFormat="1" ht="24.15" customHeight="1">
      <c r="A171" s="39"/>
      <c r="B171" s="40"/>
      <c r="C171" s="247" t="s">
        <v>7</v>
      </c>
      <c r="D171" s="247" t="s">
        <v>244</v>
      </c>
      <c r="E171" s="248" t="s">
        <v>272</v>
      </c>
      <c r="F171" s="249" t="s">
        <v>273</v>
      </c>
      <c r="G171" s="250" t="s">
        <v>268</v>
      </c>
      <c r="H171" s="251">
        <v>3</v>
      </c>
      <c r="I171" s="252"/>
      <c r="J171" s="253">
        <f>ROUND(I171*H171,2)</f>
        <v>0</v>
      </c>
      <c r="K171" s="249" t="s">
        <v>147</v>
      </c>
      <c r="L171" s="254"/>
      <c r="M171" s="255" t="s">
        <v>19</v>
      </c>
      <c r="N171" s="256" t="s">
        <v>46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247</v>
      </c>
      <c r="AT171" s="216" t="s">
        <v>244</v>
      </c>
      <c r="AU171" s="216" t="s">
        <v>85</v>
      </c>
      <c r="AY171" s="18" t="s">
        <v>140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83</v>
      </c>
      <c r="BK171" s="217">
        <f>ROUND(I171*H171,2)</f>
        <v>0</v>
      </c>
      <c r="BL171" s="18" t="s">
        <v>195</v>
      </c>
      <c r="BM171" s="216" t="s">
        <v>274</v>
      </c>
    </row>
    <row r="172" s="2" customFormat="1">
      <c r="A172" s="39"/>
      <c r="B172" s="40"/>
      <c r="C172" s="41"/>
      <c r="D172" s="218" t="s">
        <v>149</v>
      </c>
      <c r="E172" s="41"/>
      <c r="F172" s="219" t="s">
        <v>273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149</v>
      </c>
      <c r="AU172" s="18" t="s">
        <v>85</v>
      </c>
    </row>
    <row r="173" s="12" customFormat="1" ht="22.8" customHeight="1">
      <c r="A173" s="12"/>
      <c r="B173" s="189"/>
      <c r="C173" s="190"/>
      <c r="D173" s="191" t="s">
        <v>74</v>
      </c>
      <c r="E173" s="203" t="s">
        <v>275</v>
      </c>
      <c r="F173" s="203" t="s">
        <v>276</v>
      </c>
      <c r="G173" s="190"/>
      <c r="H173" s="190"/>
      <c r="I173" s="193"/>
      <c r="J173" s="204">
        <f>BK173</f>
        <v>0</v>
      </c>
      <c r="K173" s="190"/>
      <c r="L173" s="195"/>
      <c r="M173" s="196"/>
      <c r="N173" s="197"/>
      <c r="O173" s="197"/>
      <c r="P173" s="198">
        <f>SUM(P174:P176)</f>
        <v>0</v>
      </c>
      <c r="Q173" s="197"/>
      <c r="R173" s="198">
        <f>SUM(R174:R176)</f>
        <v>0</v>
      </c>
      <c r="S173" s="197"/>
      <c r="T173" s="199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0" t="s">
        <v>85</v>
      </c>
      <c r="AT173" s="201" t="s">
        <v>74</v>
      </c>
      <c r="AU173" s="201" t="s">
        <v>83</v>
      </c>
      <c r="AY173" s="200" t="s">
        <v>140</v>
      </c>
      <c r="BK173" s="202">
        <f>SUM(BK174:BK176)</f>
        <v>0</v>
      </c>
    </row>
    <row r="174" s="2" customFormat="1" ht="21.75" customHeight="1">
      <c r="A174" s="39"/>
      <c r="B174" s="40"/>
      <c r="C174" s="205" t="s">
        <v>212</v>
      </c>
      <c r="D174" s="205" t="s">
        <v>143</v>
      </c>
      <c r="E174" s="206" t="s">
        <v>277</v>
      </c>
      <c r="F174" s="207" t="s">
        <v>278</v>
      </c>
      <c r="G174" s="208" t="s">
        <v>279</v>
      </c>
      <c r="H174" s="209">
        <v>1</v>
      </c>
      <c r="I174" s="210"/>
      <c r="J174" s="211">
        <f>ROUND(I174*H174,2)</f>
        <v>0</v>
      </c>
      <c r="K174" s="207" t="s">
        <v>280</v>
      </c>
      <c r="L174" s="45"/>
      <c r="M174" s="212" t="s">
        <v>19</v>
      </c>
      <c r="N174" s="213" t="s">
        <v>46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195</v>
      </c>
      <c r="AT174" s="216" t="s">
        <v>143</v>
      </c>
      <c r="AU174" s="216" t="s">
        <v>85</v>
      </c>
      <c r="AY174" s="18" t="s">
        <v>140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83</v>
      </c>
      <c r="BK174" s="217">
        <f>ROUND(I174*H174,2)</f>
        <v>0</v>
      </c>
      <c r="BL174" s="18" t="s">
        <v>195</v>
      </c>
      <c r="BM174" s="216" t="s">
        <v>281</v>
      </c>
    </row>
    <row r="175" s="2" customFormat="1">
      <c r="A175" s="39"/>
      <c r="B175" s="40"/>
      <c r="C175" s="41"/>
      <c r="D175" s="218" t="s">
        <v>149</v>
      </c>
      <c r="E175" s="41"/>
      <c r="F175" s="219" t="s">
        <v>282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85</v>
      </c>
    </row>
    <row r="176" s="2" customFormat="1">
      <c r="A176" s="39"/>
      <c r="B176" s="40"/>
      <c r="C176" s="41"/>
      <c r="D176" s="223" t="s">
        <v>151</v>
      </c>
      <c r="E176" s="41"/>
      <c r="F176" s="224" t="s">
        <v>283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151</v>
      </c>
      <c r="AU176" s="18" t="s">
        <v>85</v>
      </c>
    </row>
    <row r="177" s="12" customFormat="1" ht="22.8" customHeight="1">
      <c r="A177" s="12"/>
      <c r="B177" s="189"/>
      <c r="C177" s="190"/>
      <c r="D177" s="191" t="s">
        <v>74</v>
      </c>
      <c r="E177" s="203" t="s">
        <v>284</v>
      </c>
      <c r="F177" s="203" t="s">
        <v>285</v>
      </c>
      <c r="G177" s="190"/>
      <c r="H177" s="190"/>
      <c r="I177" s="193"/>
      <c r="J177" s="204">
        <f>BK177</f>
        <v>0</v>
      </c>
      <c r="K177" s="190"/>
      <c r="L177" s="195"/>
      <c r="M177" s="196"/>
      <c r="N177" s="197"/>
      <c r="O177" s="197"/>
      <c r="P177" s="198">
        <f>SUM(P178:P185)</f>
        <v>0</v>
      </c>
      <c r="Q177" s="197"/>
      <c r="R177" s="198">
        <f>SUM(R178:R185)</f>
        <v>0</v>
      </c>
      <c r="S177" s="197"/>
      <c r="T177" s="199">
        <f>SUM(T178:T185)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0" t="s">
        <v>85</v>
      </c>
      <c r="AT177" s="201" t="s">
        <v>74</v>
      </c>
      <c r="AU177" s="201" t="s">
        <v>83</v>
      </c>
      <c r="AY177" s="200" t="s">
        <v>140</v>
      </c>
      <c r="BK177" s="202">
        <f>SUM(BK178:BK185)</f>
        <v>0</v>
      </c>
    </row>
    <row r="178" s="2" customFormat="1" ht="16.5" customHeight="1">
      <c r="A178" s="39"/>
      <c r="B178" s="40"/>
      <c r="C178" s="205" t="s">
        <v>286</v>
      </c>
      <c r="D178" s="205" t="s">
        <v>143</v>
      </c>
      <c r="E178" s="206" t="s">
        <v>287</v>
      </c>
      <c r="F178" s="207" t="s">
        <v>288</v>
      </c>
      <c r="G178" s="208" t="s">
        <v>146</v>
      </c>
      <c r="H178" s="209">
        <v>20.542999999999999</v>
      </c>
      <c r="I178" s="210"/>
      <c r="J178" s="211">
        <f>ROUND(I178*H178,2)</f>
        <v>0</v>
      </c>
      <c r="K178" s="207" t="s">
        <v>147</v>
      </c>
      <c r="L178" s="45"/>
      <c r="M178" s="212" t="s">
        <v>19</v>
      </c>
      <c r="N178" s="213" t="s">
        <v>46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195</v>
      </c>
      <c r="AT178" s="216" t="s">
        <v>143</v>
      </c>
      <c r="AU178" s="216" t="s">
        <v>85</v>
      </c>
      <c r="AY178" s="18" t="s">
        <v>140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83</v>
      </c>
      <c r="BK178" s="217">
        <f>ROUND(I178*H178,2)</f>
        <v>0</v>
      </c>
      <c r="BL178" s="18" t="s">
        <v>195</v>
      </c>
      <c r="BM178" s="216" t="s">
        <v>289</v>
      </c>
    </row>
    <row r="179" s="2" customFormat="1">
      <c r="A179" s="39"/>
      <c r="B179" s="40"/>
      <c r="C179" s="41"/>
      <c r="D179" s="218" t="s">
        <v>149</v>
      </c>
      <c r="E179" s="41"/>
      <c r="F179" s="219" t="s">
        <v>290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85</v>
      </c>
    </row>
    <row r="180" s="2" customFormat="1">
      <c r="A180" s="39"/>
      <c r="B180" s="40"/>
      <c r="C180" s="41"/>
      <c r="D180" s="223" t="s">
        <v>151</v>
      </c>
      <c r="E180" s="41"/>
      <c r="F180" s="224" t="s">
        <v>291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151</v>
      </c>
      <c r="AU180" s="18" t="s">
        <v>85</v>
      </c>
    </row>
    <row r="181" s="13" customFormat="1">
      <c r="A181" s="13"/>
      <c r="B181" s="225"/>
      <c r="C181" s="226"/>
      <c r="D181" s="218" t="s">
        <v>153</v>
      </c>
      <c r="E181" s="227" t="s">
        <v>19</v>
      </c>
      <c r="F181" s="228" t="s">
        <v>292</v>
      </c>
      <c r="G181" s="226"/>
      <c r="H181" s="229">
        <v>20.542999999999999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153</v>
      </c>
      <c r="AU181" s="235" t="s">
        <v>85</v>
      </c>
      <c r="AV181" s="13" t="s">
        <v>85</v>
      </c>
      <c r="AW181" s="13" t="s">
        <v>34</v>
      </c>
      <c r="AX181" s="13" t="s">
        <v>75</v>
      </c>
      <c r="AY181" s="235" t="s">
        <v>140</v>
      </c>
    </row>
    <row r="182" s="14" customFormat="1">
      <c r="A182" s="14"/>
      <c r="B182" s="236"/>
      <c r="C182" s="237"/>
      <c r="D182" s="218" t="s">
        <v>153</v>
      </c>
      <c r="E182" s="238" t="s">
        <v>19</v>
      </c>
      <c r="F182" s="239" t="s">
        <v>155</v>
      </c>
      <c r="G182" s="237"/>
      <c r="H182" s="240">
        <v>20.542999999999999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153</v>
      </c>
      <c r="AU182" s="246" t="s">
        <v>85</v>
      </c>
      <c r="AV182" s="14" t="s">
        <v>148</v>
      </c>
      <c r="AW182" s="14" t="s">
        <v>34</v>
      </c>
      <c r="AX182" s="14" t="s">
        <v>83</v>
      </c>
      <c r="AY182" s="246" t="s">
        <v>140</v>
      </c>
    </row>
    <row r="183" s="2" customFormat="1" ht="16.5" customHeight="1">
      <c r="A183" s="39"/>
      <c r="B183" s="40"/>
      <c r="C183" s="205" t="s">
        <v>219</v>
      </c>
      <c r="D183" s="205" t="s">
        <v>143</v>
      </c>
      <c r="E183" s="206" t="s">
        <v>293</v>
      </c>
      <c r="F183" s="207" t="s">
        <v>294</v>
      </c>
      <c r="G183" s="208" t="s">
        <v>189</v>
      </c>
      <c r="H183" s="209">
        <v>0.28699999999999998</v>
      </c>
      <c r="I183" s="210"/>
      <c r="J183" s="211">
        <f>ROUND(I183*H183,2)</f>
        <v>0</v>
      </c>
      <c r="K183" s="207" t="s">
        <v>147</v>
      </c>
      <c r="L183" s="45"/>
      <c r="M183" s="212" t="s">
        <v>19</v>
      </c>
      <c r="N183" s="213" t="s">
        <v>46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195</v>
      </c>
      <c r="AT183" s="216" t="s">
        <v>143</v>
      </c>
      <c r="AU183" s="216" t="s">
        <v>85</v>
      </c>
      <c r="AY183" s="18" t="s">
        <v>140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83</v>
      </c>
      <c r="BK183" s="217">
        <f>ROUND(I183*H183,2)</f>
        <v>0</v>
      </c>
      <c r="BL183" s="18" t="s">
        <v>195</v>
      </c>
      <c r="BM183" s="216" t="s">
        <v>295</v>
      </c>
    </row>
    <row r="184" s="2" customFormat="1">
      <c r="A184" s="39"/>
      <c r="B184" s="40"/>
      <c r="C184" s="41"/>
      <c r="D184" s="218" t="s">
        <v>149</v>
      </c>
      <c r="E184" s="41"/>
      <c r="F184" s="219" t="s">
        <v>296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149</v>
      </c>
      <c r="AU184" s="18" t="s">
        <v>85</v>
      </c>
    </row>
    <row r="185" s="2" customFormat="1">
      <c r="A185" s="39"/>
      <c r="B185" s="40"/>
      <c r="C185" s="41"/>
      <c r="D185" s="223" t="s">
        <v>151</v>
      </c>
      <c r="E185" s="41"/>
      <c r="F185" s="224" t="s">
        <v>297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151</v>
      </c>
      <c r="AU185" s="18" t="s">
        <v>85</v>
      </c>
    </row>
    <row r="186" s="12" customFormat="1" ht="22.8" customHeight="1">
      <c r="A186" s="12"/>
      <c r="B186" s="189"/>
      <c r="C186" s="190"/>
      <c r="D186" s="191" t="s">
        <v>74</v>
      </c>
      <c r="E186" s="203" t="s">
        <v>298</v>
      </c>
      <c r="F186" s="203" t="s">
        <v>299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SUM(P187:P210)</f>
        <v>0</v>
      </c>
      <c r="Q186" s="197"/>
      <c r="R186" s="198">
        <f>SUM(R187:R210)</f>
        <v>0</v>
      </c>
      <c r="S186" s="197"/>
      <c r="T186" s="199">
        <f>SUM(T187:T210)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85</v>
      </c>
      <c r="AT186" s="201" t="s">
        <v>74</v>
      </c>
      <c r="AU186" s="201" t="s">
        <v>83</v>
      </c>
      <c r="AY186" s="200" t="s">
        <v>140</v>
      </c>
      <c r="BK186" s="202">
        <f>SUM(BK187:BK210)</f>
        <v>0</v>
      </c>
    </row>
    <row r="187" s="2" customFormat="1" ht="16.5" customHeight="1">
      <c r="A187" s="39"/>
      <c r="B187" s="40"/>
      <c r="C187" s="205" t="s">
        <v>300</v>
      </c>
      <c r="D187" s="205" t="s">
        <v>143</v>
      </c>
      <c r="E187" s="206" t="s">
        <v>301</v>
      </c>
      <c r="F187" s="207" t="s">
        <v>302</v>
      </c>
      <c r="G187" s="208" t="s">
        <v>268</v>
      </c>
      <c r="H187" s="209">
        <v>41.5</v>
      </c>
      <c r="I187" s="210"/>
      <c r="J187" s="211">
        <f>ROUND(I187*H187,2)</f>
        <v>0</v>
      </c>
      <c r="K187" s="207" t="s">
        <v>280</v>
      </c>
      <c r="L187" s="45"/>
      <c r="M187" s="212" t="s">
        <v>19</v>
      </c>
      <c r="N187" s="213" t="s">
        <v>46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195</v>
      </c>
      <c r="AT187" s="216" t="s">
        <v>143</v>
      </c>
      <c r="AU187" s="216" t="s">
        <v>85</v>
      </c>
      <c r="AY187" s="18" t="s">
        <v>140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83</v>
      </c>
      <c r="BK187" s="217">
        <f>ROUND(I187*H187,2)</f>
        <v>0</v>
      </c>
      <c r="BL187" s="18" t="s">
        <v>195</v>
      </c>
      <c r="BM187" s="216" t="s">
        <v>303</v>
      </c>
    </row>
    <row r="188" s="2" customFormat="1">
      <c r="A188" s="39"/>
      <c r="B188" s="40"/>
      <c r="C188" s="41"/>
      <c r="D188" s="218" t="s">
        <v>149</v>
      </c>
      <c r="E188" s="41"/>
      <c r="F188" s="219" t="s">
        <v>304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149</v>
      </c>
      <c r="AU188" s="18" t="s">
        <v>85</v>
      </c>
    </row>
    <row r="189" s="2" customFormat="1">
      <c r="A189" s="39"/>
      <c r="B189" s="40"/>
      <c r="C189" s="41"/>
      <c r="D189" s="223" t="s">
        <v>151</v>
      </c>
      <c r="E189" s="41"/>
      <c r="F189" s="224" t="s">
        <v>305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151</v>
      </c>
      <c r="AU189" s="18" t="s">
        <v>85</v>
      </c>
    </row>
    <row r="190" s="13" customFormat="1">
      <c r="A190" s="13"/>
      <c r="B190" s="225"/>
      <c r="C190" s="226"/>
      <c r="D190" s="218" t="s">
        <v>153</v>
      </c>
      <c r="E190" s="227" t="s">
        <v>19</v>
      </c>
      <c r="F190" s="228" t="s">
        <v>306</v>
      </c>
      <c r="G190" s="226"/>
      <c r="H190" s="229">
        <v>41.5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153</v>
      </c>
      <c r="AU190" s="235" t="s">
        <v>85</v>
      </c>
      <c r="AV190" s="13" t="s">
        <v>85</v>
      </c>
      <c r="AW190" s="13" t="s">
        <v>34</v>
      </c>
      <c r="AX190" s="13" t="s">
        <v>75</v>
      </c>
      <c r="AY190" s="235" t="s">
        <v>140</v>
      </c>
    </row>
    <row r="191" s="14" customFormat="1">
      <c r="A191" s="14"/>
      <c r="B191" s="236"/>
      <c r="C191" s="237"/>
      <c r="D191" s="218" t="s">
        <v>153</v>
      </c>
      <c r="E191" s="238" t="s">
        <v>19</v>
      </c>
      <c r="F191" s="239" t="s">
        <v>155</v>
      </c>
      <c r="G191" s="237"/>
      <c r="H191" s="240">
        <v>41.5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153</v>
      </c>
      <c r="AU191" s="246" t="s">
        <v>85</v>
      </c>
      <c r="AV191" s="14" t="s">
        <v>148</v>
      </c>
      <c r="AW191" s="14" t="s">
        <v>34</v>
      </c>
      <c r="AX191" s="14" t="s">
        <v>83</v>
      </c>
      <c r="AY191" s="246" t="s">
        <v>140</v>
      </c>
    </row>
    <row r="192" s="2" customFormat="1" ht="24.15" customHeight="1">
      <c r="A192" s="39"/>
      <c r="B192" s="40"/>
      <c r="C192" s="205" t="s">
        <v>229</v>
      </c>
      <c r="D192" s="205" t="s">
        <v>143</v>
      </c>
      <c r="E192" s="206" t="s">
        <v>307</v>
      </c>
      <c r="F192" s="207" t="s">
        <v>308</v>
      </c>
      <c r="G192" s="208" t="s">
        <v>268</v>
      </c>
      <c r="H192" s="209">
        <v>41.5</v>
      </c>
      <c r="I192" s="210"/>
      <c r="J192" s="211">
        <f>ROUND(I192*H192,2)</f>
        <v>0</v>
      </c>
      <c r="K192" s="207" t="s">
        <v>147</v>
      </c>
      <c r="L192" s="45"/>
      <c r="M192" s="212" t="s">
        <v>19</v>
      </c>
      <c r="N192" s="213" t="s">
        <v>46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195</v>
      </c>
      <c r="AT192" s="216" t="s">
        <v>143</v>
      </c>
      <c r="AU192" s="216" t="s">
        <v>85</v>
      </c>
      <c r="AY192" s="18" t="s">
        <v>140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83</v>
      </c>
      <c r="BK192" s="217">
        <f>ROUND(I192*H192,2)</f>
        <v>0</v>
      </c>
      <c r="BL192" s="18" t="s">
        <v>195</v>
      </c>
      <c r="BM192" s="216" t="s">
        <v>309</v>
      </c>
    </row>
    <row r="193" s="2" customFormat="1">
      <c r="A193" s="39"/>
      <c r="B193" s="40"/>
      <c r="C193" s="41"/>
      <c r="D193" s="218" t="s">
        <v>149</v>
      </c>
      <c r="E193" s="41"/>
      <c r="F193" s="219" t="s">
        <v>308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149</v>
      </c>
      <c r="AU193" s="18" t="s">
        <v>85</v>
      </c>
    </row>
    <row r="194" s="2" customFormat="1">
      <c r="A194" s="39"/>
      <c r="B194" s="40"/>
      <c r="C194" s="41"/>
      <c r="D194" s="223" t="s">
        <v>151</v>
      </c>
      <c r="E194" s="41"/>
      <c r="F194" s="224" t="s">
        <v>310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151</v>
      </c>
      <c r="AU194" s="18" t="s">
        <v>85</v>
      </c>
    </row>
    <row r="195" s="2" customFormat="1" ht="16.5" customHeight="1">
      <c r="A195" s="39"/>
      <c r="B195" s="40"/>
      <c r="C195" s="247" t="s">
        <v>311</v>
      </c>
      <c r="D195" s="247" t="s">
        <v>244</v>
      </c>
      <c r="E195" s="248" t="s">
        <v>312</v>
      </c>
      <c r="F195" s="249" t="s">
        <v>313</v>
      </c>
      <c r="G195" s="250" t="s">
        <v>268</v>
      </c>
      <c r="H195" s="251">
        <v>18.5</v>
      </c>
      <c r="I195" s="252"/>
      <c r="J195" s="253">
        <f>ROUND(I195*H195,2)</f>
        <v>0</v>
      </c>
      <c r="K195" s="249" t="s">
        <v>147</v>
      </c>
      <c r="L195" s="254"/>
      <c r="M195" s="255" t="s">
        <v>19</v>
      </c>
      <c r="N195" s="256" t="s">
        <v>46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247</v>
      </c>
      <c r="AT195" s="216" t="s">
        <v>244</v>
      </c>
      <c r="AU195" s="216" t="s">
        <v>85</v>
      </c>
      <c r="AY195" s="18" t="s">
        <v>140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83</v>
      </c>
      <c r="BK195" s="217">
        <f>ROUND(I195*H195,2)</f>
        <v>0</v>
      </c>
      <c r="BL195" s="18" t="s">
        <v>195</v>
      </c>
      <c r="BM195" s="216" t="s">
        <v>314</v>
      </c>
    </row>
    <row r="196" s="2" customFormat="1">
      <c r="A196" s="39"/>
      <c r="B196" s="40"/>
      <c r="C196" s="41"/>
      <c r="D196" s="218" t="s">
        <v>149</v>
      </c>
      <c r="E196" s="41"/>
      <c r="F196" s="219" t="s">
        <v>313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149</v>
      </c>
      <c r="AU196" s="18" t="s">
        <v>85</v>
      </c>
    </row>
    <row r="197" s="2" customFormat="1" ht="16.5" customHeight="1">
      <c r="A197" s="39"/>
      <c r="B197" s="40"/>
      <c r="C197" s="247" t="s">
        <v>234</v>
      </c>
      <c r="D197" s="247" t="s">
        <v>244</v>
      </c>
      <c r="E197" s="248" t="s">
        <v>315</v>
      </c>
      <c r="F197" s="249" t="s">
        <v>316</v>
      </c>
      <c r="G197" s="250" t="s">
        <v>268</v>
      </c>
      <c r="H197" s="251">
        <v>41.5</v>
      </c>
      <c r="I197" s="252"/>
      <c r="J197" s="253">
        <f>ROUND(I197*H197,2)</f>
        <v>0</v>
      </c>
      <c r="K197" s="249" t="s">
        <v>147</v>
      </c>
      <c r="L197" s="254"/>
      <c r="M197" s="255" t="s">
        <v>19</v>
      </c>
      <c r="N197" s="256" t="s">
        <v>46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247</v>
      </c>
      <c r="AT197" s="216" t="s">
        <v>244</v>
      </c>
      <c r="AU197" s="216" t="s">
        <v>85</v>
      </c>
      <c r="AY197" s="18" t="s">
        <v>140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83</v>
      </c>
      <c r="BK197" s="217">
        <f>ROUND(I197*H197,2)</f>
        <v>0</v>
      </c>
      <c r="BL197" s="18" t="s">
        <v>195</v>
      </c>
      <c r="BM197" s="216" t="s">
        <v>317</v>
      </c>
    </row>
    <row r="198" s="2" customFormat="1">
      <c r="A198" s="39"/>
      <c r="B198" s="40"/>
      <c r="C198" s="41"/>
      <c r="D198" s="218" t="s">
        <v>149</v>
      </c>
      <c r="E198" s="41"/>
      <c r="F198" s="219" t="s">
        <v>316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149</v>
      </c>
      <c r="AU198" s="18" t="s">
        <v>85</v>
      </c>
    </row>
    <row r="199" s="2" customFormat="1" ht="16.5" customHeight="1">
      <c r="A199" s="39"/>
      <c r="B199" s="40"/>
      <c r="C199" s="247" t="s">
        <v>318</v>
      </c>
      <c r="D199" s="247" t="s">
        <v>244</v>
      </c>
      <c r="E199" s="248" t="s">
        <v>319</v>
      </c>
      <c r="F199" s="249" t="s">
        <v>320</v>
      </c>
      <c r="G199" s="250" t="s">
        <v>268</v>
      </c>
      <c r="H199" s="251">
        <v>41.5</v>
      </c>
      <c r="I199" s="252"/>
      <c r="J199" s="253">
        <f>ROUND(I199*H199,2)</f>
        <v>0</v>
      </c>
      <c r="K199" s="249" t="s">
        <v>147</v>
      </c>
      <c r="L199" s="254"/>
      <c r="M199" s="255" t="s">
        <v>19</v>
      </c>
      <c r="N199" s="256" t="s">
        <v>46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247</v>
      </c>
      <c r="AT199" s="216" t="s">
        <v>244</v>
      </c>
      <c r="AU199" s="216" t="s">
        <v>85</v>
      </c>
      <c r="AY199" s="18" t="s">
        <v>140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195</v>
      </c>
      <c r="BM199" s="216" t="s">
        <v>321</v>
      </c>
    </row>
    <row r="200" s="2" customFormat="1">
      <c r="A200" s="39"/>
      <c r="B200" s="40"/>
      <c r="C200" s="41"/>
      <c r="D200" s="218" t="s">
        <v>149</v>
      </c>
      <c r="E200" s="41"/>
      <c r="F200" s="219" t="s">
        <v>320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85</v>
      </c>
    </row>
    <row r="201" s="2" customFormat="1" ht="16.5" customHeight="1">
      <c r="A201" s="39"/>
      <c r="B201" s="40"/>
      <c r="C201" s="247" t="s">
        <v>241</v>
      </c>
      <c r="D201" s="247" t="s">
        <v>244</v>
      </c>
      <c r="E201" s="248" t="s">
        <v>322</v>
      </c>
      <c r="F201" s="249" t="s">
        <v>323</v>
      </c>
      <c r="G201" s="250" t="s">
        <v>268</v>
      </c>
      <c r="H201" s="251">
        <v>65.5</v>
      </c>
      <c r="I201" s="252"/>
      <c r="J201" s="253">
        <f>ROUND(I201*H201,2)</f>
        <v>0</v>
      </c>
      <c r="K201" s="249" t="s">
        <v>147</v>
      </c>
      <c r="L201" s="254"/>
      <c r="M201" s="255" t="s">
        <v>19</v>
      </c>
      <c r="N201" s="256" t="s">
        <v>46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247</v>
      </c>
      <c r="AT201" s="216" t="s">
        <v>244</v>
      </c>
      <c r="AU201" s="216" t="s">
        <v>85</v>
      </c>
      <c r="AY201" s="18" t="s">
        <v>140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83</v>
      </c>
      <c r="BK201" s="217">
        <f>ROUND(I201*H201,2)</f>
        <v>0</v>
      </c>
      <c r="BL201" s="18" t="s">
        <v>195</v>
      </c>
      <c r="BM201" s="216" t="s">
        <v>324</v>
      </c>
    </row>
    <row r="202" s="2" customFormat="1">
      <c r="A202" s="39"/>
      <c r="B202" s="40"/>
      <c r="C202" s="41"/>
      <c r="D202" s="218" t="s">
        <v>149</v>
      </c>
      <c r="E202" s="41"/>
      <c r="F202" s="219" t="s">
        <v>323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149</v>
      </c>
      <c r="AU202" s="18" t="s">
        <v>85</v>
      </c>
    </row>
    <row r="203" s="2" customFormat="1">
      <c r="A203" s="39"/>
      <c r="B203" s="40"/>
      <c r="C203" s="41"/>
      <c r="D203" s="218" t="s">
        <v>258</v>
      </c>
      <c r="E203" s="41"/>
      <c r="F203" s="257" t="s">
        <v>325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258</v>
      </c>
      <c r="AU203" s="18" t="s">
        <v>85</v>
      </c>
    </row>
    <row r="204" s="13" customFormat="1">
      <c r="A204" s="13"/>
      <c r="B204" s="225"/>
      <c r="C204" s="226"/>
      <c r="D204" s="218" t="s">
        <v>153</v>
      </c>
      <c r="E204" s="227" t="s">
        <v>19</v>
      </c>
      <c r="F204" s="228" t="s">
        <v>326</v>
      </c>
      <c r="G204" s="226"/>
      <c r="H204" s="229">
        <v>65.5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153</v>
      </c>
      <c r="AU204" s="235" t="s">
        <v>85</v>
      </c>
      <c r="AV204" s="13" t="s">
        <v>85</v>
      </c>
      <c r="AW204" s="13" t="s">
        <v>34</v>
      </c>
      <c r="AX204" s="13" t="s">
        <v>75</v>
      </c>
      <c r="AY204" s="235" t="s">
        <v>140</v>
      </c>
    </row>
    <row r="205" s="14" customFormat="1">
      <c r="A205" s="14"/>
      <c r="B205" s="236"/>
      <c r="C205" s="237"/>
      <c r="D205" s="218" t="s">
        <v>153</v>
      </c>
      <c r="E205" s="238" t="s">
        <v>19</v>
      </c>
      <c r="F205" s="239" t="s">
        <v>155</v>
      </c>
      <c r="G205" s="237"/>
      <c r="H205" s="240">
        <v>65.5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153</v>
      </c>
      <c r="AU205" s="246" t="s">
        <v>85</v>
      </c>
      <c r="AV205" s="14" t="s">
        <v>148</v>
      </c>
      <c r="AW205" s="14" t="s">
        <v>34</v>
      </c>
      <c r="AX205" s="14" t="s">
        <v>83</v>
      </c>
      <c r="AY205" s="246" t="s">
        <v>140</v>
      </c>
    </row>
    <row r="206" s="2" customFormat="1" ht="16.5" customHeight="1">
      <c r="A206" s="39"/>
      <c r="B206" s="40"/>
      <c r="C206" s="247" t="s">
        <v>327</v>
      </c>
      <c r="D206" s="247" t="s">
        <v>244</v>
      </c>
      <c r="E206" s="248" t="s">
        <v>328</v>
      </c>
      <c r="F206" s="249" t="s">
        <v>329</v>
      </c>
      <c r="G206" s="250" t="s">
        <v>268</v>
      </c>
      <c r="H206" s="251">
        <v>33.600000000000001</v>
      </c>
      <c r="I206" s="252"/>
      <c r="J206" s="253">
        <f>ROUND(I206*H206,2)</f>
        <v>0</v>
      </c>
      <c r="K206" s="249" t="s">
        <v>147</v>
      </c>
      <c r="L206" s="254"/>
      <c r="M206" s="255" t="s">
        <v>19</v>
      </c>
      <c r="N206" s="256" t="s">
        <v>46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247</v>
      </c>
      <c r="AT206" s="216" t="s">
        <v>244</v>
      </c>
      <c r="AU206" s="216" t="s">
        <v>85</v>
      </c>
      <c r="AY206" s="18" t="s">
        <v>140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83</v>
      </c>
      <c r="BK206" s="217">
        <f>ROUND(I206*H206,2)</f>
        <v>0</v>
      </c>
      <c r="BL206" s="18" t="s">
        <v>195</v>
      </c>
      <c r="BM206" s="216" t="s">
        <v>330</v>
      </c>
    </row>
    <row r="207" s="2" customFormat="1">
      <c r="A207" s="39"/>
      <c r="B207" s="40"/>
      <c r="C207" s="41"/>
      <c r="D207" s="218" t="s">
        <v>149</v>
      </c>
      <c r="E207" s="41"/>
      <c r="F207" s="219" t="s">
        <v>329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149</v>
      </c>
      <c r="AU207" s="18" t="s">
        <v>85</v>
      </c>
    </row>
    <row r="208" s="2" customFormat="1">
      <c r="A208" s="39"/>
      <c r="B208" s="40"/>
      <c r="C208" s="41"/>
      <c r="D208" s="218" t="s">
        <v>258</v>
      </c>
      <c r="E208" s="41"/>
      <c r="F208" s="257" t="s">
        <v>325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258</v>
      </c>
      <c r="AU208" s="18" t="s">
        <v>85</v>
      </c>
    </row>
    <row r="209" s="13" customFormat="1">
      <c r="A209" s="13"/>
      <c r="B209" s="225"/>
      <c r="C209" s="226"/>
      <c r="D209" s="218" t="s">
        <v>153</v>
      </c>
      <c r="E209" s="227" t="s">
        <v>19</v>
      </c>
      <c r="F209" s="228" t="s">
        <v>331</v>
      </c>
      <c r="G209" s="226"/>
      <c r="H209" s="229">
        <v>33.600000000000001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153</v>
      </c>
      <c r="AU209" s="235" t="s">
        <v>85</v>
      </c>
      <c r="AV209" s="13" t="s">
        <v>85</v>
      </c>
      <c r="AW209" s="13" t="s">
        <v>34</v>
      </c>
      <c r="AX209" s="13" t="s">
        <v>75</v>
      </c>
      <c r="AY209" s="235" t="s">
        <v>140</v>
      </c>
    </row>
    <row r="210" s="14" customFormat="1">
      <c r="A210" s="14"/>
      <c r="B210" s="236"/>
      <c r="C210" s="237"/>
      <c r="D210" s="218" t="s">
        <v>153</v>
      </c>
      <c r="E210" s="238" t="s">
        <v>19</v>
      </c>
      <c r="F210" s="239" t="s">
        <v>155</v>
      </c>
      <c r="G210" s="237"/>
      <c r="H210" s="240">
        <v>33.600000000000001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153</v>
      </c>
      <c r="AU210" s="246" t="s">
        <v>85</v>
      </c>
      <c r="AV210" s="14" t="s">
        <v>148</v>
      </c>
      <c r="AW210" s="14" t="s">
        <v>34</v>
      </c>
      <c r="AX210" s="14" t="s">
        <v>83</v>
      </c>
      <c r="AY210" s="246" t="s">
        <v>140</v>
      </c>
    </row>
    <row r="211" s="12" customFormat="1" ht="22.8" customHeight="1">
      <c r="A211" s="12"/>
      <c r="B211" s="189"/>
      <c r="C211" s="190"/>
      <c r="D211" s="191" t="s">
        <v>74</v>
      </c>
      <c r="E211" s="203" t="s">
        <v>332</v>
      </c>
      <c r="F211" s="203" t="s">
        <v>333</v>
      </c>
      <c r="G211" s="190"/>
      <c r="H211" s="190"/>
      <c r="I211" s="193"/>
      <c r="J211" s="204">
        <f>BK211</f>
        <v>0</v>
      </c>
      <c r="K211" s="190"/>
      <c r="L211" s="195"/>
      <c r="M211" s="196"/>
      <c r="N211" s="197"/>
      <c r="O211" s="197"/>
      <c r="P211" s="198">
        <f>SUM(P212:P224)</f>
        <v>0</v>
      </c>
      <c r="Q211" s="197"/>
      <c r="R211" s="198">
        <f>SUM(R212:R224)</f>
        <v>0.037280000000000001</v>
      </c>
      <c r="S211" s="197"/>
      <c r="T211" s="199">
        <f>SUM(T212:T224)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0" t="s">
        <v>85</v>
      </c>
      <c r="AT211" s="201" t="s">
        <v>74</v>
      </c>
      <c r="AU211" s="201" t="s">
        <v>83</v>
      </c>
      <c r="AY211" s="200" t="s">
        <v>140</v>
      </c>
      <c r="BK211" s="202">
        <f>SUM(BK212:BK224)</f>
        <v>0</v>
      </c>
    </row>
    <row r="212" s="2" customFormat="1" ht="16.5" customHeight="1">
      <c r="A212" s="39"/>
      <c r="B212" s="40"/>
      <c r="C212" s="205" t="s">
        <v>247</v>
      </c>
      <c r="D212" s="205" t="s">
        <v>143</v>
      </c>
      <c r="E212" s="206" t="s">
        <v>334</v>
      </c>
      <c r="F212" s="207" t="s">
        <v>335</v>
      </c>
      <c r="G212" s="208" t="s">
        <v>279</v>
      </c>
      <c r="H212" s="209">
        <v>8</v>
      </c>
      <c r="I212" s="210"/>
      <c r="J212" s="211">
        <f>ROUND(I212*H212,2)</f>
        <v>0</v>
      </c>
      <c r="K212" s="207" t="s">
        <v>147</v>
      </c>
      <c r="L212" s="45"/>
      <c r="M212" s="212" t="s">
        <v>19</v>
      </c>
      <c r="N212" s="213" t="s">
        <v>46</v>
      </c>
      <c r="O212" s="85"/>
      <c r="P212" s="214">
        <f>O212*H212</f>
        <v>0</v>
      </c>
      <c r="Q212" s="214">
        <v>0.00017000000000000001</v>
      </c>
      <c r="R212" s="214">
        <f>Q212*H212</f>
        <v>0.0013600000000000001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195</v>
      </c>
      <c r="AT212" s="216" t="s">
        <v>143</v>
      </c>
      <c r="AU212" s="216" t="s">
        <v>85</v>
      </c>
      <c r="AY212" s="18" t="s">
        <v>140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83</v>
      </c>
      <c r="BK212" s="217">
        <f>ROUND(I212*H212,2)</f>
        <v>0</v>
      </c>
      <c r="BL212" s="18" t="s">
        <v>195</v>
      </c>
      <c r="BM212" s="216" t="s">
        <v>336</v>
      </c>
    </row>
    <row r="213" s="2" customFormat="1">
      <c r="A213" s="39"/>
      <c r="B213" s="40"/>
      <c r="C213" s="41"/>
      <c r="D213" s="218" t="s">
        <v>149</v>
      </c>
      <c r="E213" s="41"/>
      <c r="F213" s="219" t="s">
        <v>337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149</v>
      </c>
      <c r="AU213" s="18" t="s">
        <v>85</v>
      </c>
    </row>
    <row r="214" s="2" customFormat="1">
      <c r="A214" s="39"/>
      <c r="B214" s="40"/>
      <c r="C214" s="41"/>
      <c r="D214" s="223" t="s">
        <v>151</v>
      </c>
      <c r="E214" s="41"/>
      <c r="F214" s="224" t="s">
        <v>338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151</v>
      </c>
      <c r="AU214" s="18" t="s">
        <v>85</v>
      </c>
    </row>
    <row r="215" s="2" customFormat="1" ht="16.5" customHeight="1">
      <c r="A215" s="39"/>
      <c r="B215" s="40"/>
      <c r="C215" s="247" t="s">
        <v>339</v>
      </c>
      <c r="D215" s="247" t="s">
        <v>244</v>
      </c>
      <c r="E215" s="248" t="s">
        <v>340</v>
      </c>
      <c r="F215" s="249" t="s">
        <v>341</v>
      </c>
      <c r="G215" s="250" t="s">
        <v>279</v>
      </c>
      <c r="H215" s="251">
        <v>8</v>
      </c>
      <c r="I215" s="252"/>
      <c r="J215" s="253">
        <f>ROUND(I215*H215,2)</f>
        <v>0</v>
      </c>
      <c r="K215" s="249" t="s">
        <v>147</v>
      </c>
      <c r="L215" s="254"/>
      <c r="M215" s="255" t="s">
        <v>19</v>
      </c>
      <c r="N215" s="256" t="s">
        <v>46</v>
      </c>
      <c r="O215" s="85"/>
      <c r="P215" s="214">
        <f>O215*H215</f>
        <v>0</v>
      </c>
      <c r="Q215" s="214">
        <v>0.0026900000000000001</v>
      </c>
      <c r="R215" s="214">
        <f>Q215*H215</f>
        <v>0.021520000000000001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247</v>
      </c>
      <c r="AT215" s="216" t="s">
        <v>244</v>
      </c>
      <c r="AU215" s="216" t="s">
        <v>85</v>
      </c>
      <c r="AY215" s="18" t="s">
        <v>140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83</v>
      </c>
      <c r="BK215" s="217">
        <f>ROUND(I215*H215,2)</f>
        <v>0</v>
      </c>
      <c r="BL215" s="18" t="s">
        <v>195</v>
      </c>
      <c r="BM215" s="216" t="s">
        <v>342</v>
      </c>
    </row>
    <row r="216" s="2" customFormat="1">
      <c r="A216" s="39"/>
      <c r="B216" s="40"/>
      <c r="C216" s="41"/>
      <c r="D216" s="218" t="s">
        <v>149</v>
      </c>
      <c r="E216" s="41"/>
      <c r="F216" s="219" t="s">
        <v>341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149</v>
      </c>
      <c r="AU216" s="18" t="s">
        <v>85</v>
      </c>
    </row>
    <row r="217" s="2" customFormat="1" ht="21.75" customHeight="1">
      <c r="A217" s="39"/>
      <c r="B217" s="40"/>
      <c r="C217" s="205" t="s">
        <v>251</v>
      </c>
      <c r="D217" s="205" t="s">
        <v>143</v>
      </c>
      <c r="E217" s="206" t="s">
        <v>343</v>
      </c>
      <c r="F217" s="207" t="s">
        <v>344</v>
      </c>
      <c r="G217" s="208" t="s">
        <v>345</v>
      </c>
      <c r="H217" s="209">
        <v>1</v>
      </c>
      <c r="I217" s="210"/>
      <c r="J217" s="211">
        <f>ROUND(I217*H217,2)</f>
        <v>0</v>
      </c>
      <c r="K217" s="207" t="s">
        <v>147</v>
      </c>
      <c r="L217" s="45"/>
      <c r="M217" s="212" t="s">
        <v>19</v>
      </c>
      <c r="N217" s="213" t="s">
        <v>46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195</v>
      </c>
      <c r="AT217" s="216" t="s">
        <v>143</v>
      </c>
      <c r="AU217" s="216" t="s">
        <v>85</v>
      </c>
      <c r="AY217" s="18" t="s">
        <v>140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83</v>
      </c>
      <c r="BK217" s="217">
        <f>ROUND(I217*H217,2)</f>
        <v>0</v>
      </c>
      <c r="BL217" s="18" t="s">
        <v>195</v>
      </c>
      <c r="BM217" s="216" t="s">
        <v>346</v>
      </c>
    </row>
    <row r="218" s="2" customFormat="1">
      <c r="A218" s="39"/>
      <c r="B218" s="40"/>
      <c r="C218" s="41"/>
      <c r="D218" s="218" t="s">
        <v>149</v>
      </c>
      <c r="E218" s="41"/>
      <c r="F218" s="219" t="s">
        <v>347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149</v>
      </c>
      <c r="AU218" s="18" t="s">
        <v>85</v>
      </c>
    </row>
    <row r="219" s="2" customFormat="1">
      <c r="A219" s="39"/>
      <c r="B219" s="40"/>
      <c r="C219" s="41"/>
      <c r="D219" s="223" t="s">
        <v>151</v>
      </c>
      <c r="E219" s="41"/>
      <c r="F219" s="224" t="s">
        <v>348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151</v>
      </c>
      <c r="AU219" s="18" t="s">
        <v>85</v>
      </c>
    </row>
    <row r="220" s="2" customFormat="1" ht="16.5" customHeight="1">
      <c r="A220" s="39"/>
      <c r="B220" s="40"/>
      <c r="C220" s="205" t="s">
        <v>349</v>
      </c>
      <c r="D220" s="205" t="s">
        <v>143</v>
      </c>
      <c r="E220" s="206" t="s">
        <v>350</v>
      </c>
      <c r="F220" s="207" t="s">
        <v>351</v>
      </c>
      <c r="G220" s="208" t="s">
        <v>279</v>
      </c>
      <c r="H220" s="209">
        <v>8</v>
      </c>
      <c r="I220" s="210"/>
      <c r="J220" s="211">
        <f>ROUND(I220*H220,2)</f>
        <v>0</v>
      </c>
      <c r="K220" s="207" t="s">
        <v>147</v>
      </c>
      <c r="L220" s="45"/>
      <c r="M220" s="212" t="s">
        <v>19</v>
      </c>
      <c r="N220" s="213" t="s">
        <v>46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195</v>
      </c>
      <c r="AT220" s="216" t="s">
        <v>143</v>
      </c>
      <c r="AU220" s="216" t="s">
        <v>85</v>
      </c>
      <c r="AY220" s="18" t="s">
        <v>140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83</v>
      </c>
      <c r="BK220" s="217">
        <f>ROUND(I220*H220,2)</f>
        <v>0</v>
      </c>
      <c r="BL220" s="18" t="s">
        <v>195</v>
      </c>
      <c r="BM220" s="216" t="s">
        <v>352</v>
      </c>
    </row>
    <row r="221" s="2" customFormat="1">
      <c r="A221" s="39"/>
      <c r="B221" s="40"/>
      <c r="C221" s="41"/>
      <c r="D221" s="218" t="s">
        <v>149</v>
      </c>
      <c r="E221" s="41"/>
      <c r="F221" s="219" t="s">
        <v>353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149</v>
      </c>
      <c r="AU221" s="18" t="s">
        <v>85</v>
      </c>
    </row>
    <row r="222" s="2" customFormat="1">
      <c r="A222" s="39"/>
      <c r="B222" s="40"/>
      <c r="C222" s="41"/>
      <c r="D222" s="223" t="s">
        <v>151</v>
      </c>
      <c r="E222" s="41"/>
      <c r="F222" s="224" t="s">
        <v>354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151</v>
      </c>
      <c r="AU222" s="18" t="s">
        <v>85</v>
      </c>
    </row>
    <row r="223" s="2" customFormat="1" ht="16.5" customHeight="1">
      <c r="A223" s="39"/>
      <c r="B223" s="40"/>
      <c r="C223" s="247" t="s">
        <v>257</v>
      </c>
      <c r="D223" s="247" t="s">
        <v>244</v>
      </c>
      <c r="E223" s="248" t="s">
        <v>355</v>
      </c>
      <c r="F223" s="249" t="s">
        <v>356</v>
      </c>
      <c r="G223" s="250" t="s">
        <v>268</v>
      </c>
      <c r="H223" s="251">
        <v>60</v>
      </c>
      <c r="I223" s="252"/>
      <c r="J223" s="253">
        <f>ROUND(I223*H223,2)</f>
        <v>0</v>
      </c>
      <c r="K223" s="249" t="s">
        <v>147</v>
      </c>
      <c r="L223" s="254"/>
      <c r="M223" s="255" t="s">
        <v>19</v>
      </c>
      <c r="N223" s="256" t="s">
        <v>46</v>
      </c>
      <c r="O223" s="85"/>
      <c r="P223" s="214">
        <f>O223*H223</f>
        <v>0</v>
      </c>
      <c r="Q223" s="214">
        <v>0.00024000000000000001</v>
      </c>
      <c r="R223" s="214">
        <f>Q223*H223</f>
        <v>0.0144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247</v>
      </c>
      <c r="AT223" s="216" t="s">
        <v>244</v>
      </c>
      <c r="AU223" s="216" t="s">
        <v>85</v>
      </c>
      <c r="AY223" s="18" t="s">
        <v>140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83</v>
      </c>
      <c r="BK223" s="217">
        <f>ROUND(I223*H223,2)</f>
        <v>0</v>
      </c>
      <c r="BL223" s="18" t="s">
        <v>195</v>
      </c>
      <c r="BM223" s="216" t="s">
        <v>357</v>
      </c>
    </row>
    <row r="224" s="2" customFormat="1">
      <c r="A224" s="39"/>
      <c r="B224" s="40"/>
      <c r="C224" s="41"/>
      <c r="D224" s="218" t="s">
        <v>149</v>
      </c>
      <c r="E224" s="41"/>
      <c r="F224" s="219" t="s">
        <v>356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149</v>
      </c>
      <c r="AU224" s="18" t="s">
        <v>85</v>
      </c>
    </row>
    <row r="225" s="12" customFormat="1" ht="25.92" customHeight="1">
      <c r="A225" s="12"/>
      <c r="B225" s="189"/>
      <c r="C225" s="190"/>
      <c r="D225" s="191" t="s">
        <v>74</v>
      </c>
      <c r="E225" s="192" t="s">
        <v>244</v>
      </c>
      <c r="F225" s="192" t="s">
        <v>358</v>
      </c>
      <c r="G225" s="190"/>
      <c r="H225" s="190"/>
      <c r="I225" s="193"/>
      <c r="J225" s="194">
        <f>BK225</f>
        <v>0</v>
      </c>
      <c r="K225" s="190"/>
      <c r="L225" s="195"/>
      <c r="M225" s="196"/>
      <c r="N225" s="197"/>
      <c r="O225" s="197"/>
      <c r="P225" s="198">
        <f>P226</f>
        <v>0</v>
      </c>
      <c r="Q225" s="197"/>
      <c r="R225" s="198">
        <f>R226</f>
        <v>0</v>
      </c>
      <c r="S225" s="197"/>
      <c r="T225" s="199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161</v>
      </c>
      <c r="AT225" s="201" t="s">
        <v>74</v>
      </c>
      <c r="AU225" s="201" t="s">
        <v>75</v>
      </c>
      <c r="AY225" s="200" t="s">
        <v>140</v>
      </c>
      <c r="BK225" s="202">
        <f>BK226</f>
        <v>0</v>
      </c>
    </row>
    <row r="226" s="12" customFormat="1" ht="22.8" customHeight="1">
      <c r="A226" s="12"/>
      <c r="B226" s="189"/>
      <c r="C226" s="190"/>
      <c r="D226" s="191" t="s">
        <v>74</v>
      </c>
      <c r="E226" s="203" t="s">
        <v>359</v>
      </c>
      <c r="F226" s="203" t="s">
        <v>360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SUM(P227:P229)</f>
        <v>0</v>
      </c>
      <c r="Q226" s="197"/>
      <c r="R226" s="198">
        <f>SUM(R227:R229)</f>
        <v>0</v>
      </c>
      <c r="S226" s="197"/>
      <c r="T226" s="199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161</v>
      </c>
      <c r="AT226" s="201" t="s">
        <v>74</v>
      </c>
      <c r="AU226" s="201" t="s">
        <v>83</v>
      </c>
      <c r="AY226" s="200" t="s">
        <v>140</v>
      </c>
      <c r="BK226" s="202">
        <f>SUM(BK227:BK229)</f>
        <v>0</v>
      </c>
    </row>
    <row r="227" s="2" customFormat="1" ht="16.5" customHeight="1">
      <c r="A227" s="39"/>
      <c r="B227" s="40"/>
      <c r="C227" s="205" t="s">
        <v>361</v>
      </c>
      <c r="D227" s="205" t="s">
        <v>143</v>
      </c>
      <c r="E227" s="206" t="s">
        <v>362</v>
      </c>
      <c r="F227" s="207" t="s">
        <v>363</v>
      </c>
      <c r="G227" s="208" t="s">
        <v>268</v>
      </c>
      <c r="H227" s="209">
        <v>60</v>
      </c>
      <c r="I227" s="210"/>
      <c r="J227" s="211">
        <f>ROUND(I227*H227,2)</f>
        <v>0</v>
      </c>
      <c r="K227" s="207" t="s">
        <v>147</v>
      </c>
      <c r="L227" s="45"/>
      <c r="M227" s="212" t="s">
        <v>19</v>
      </c>
      <c r="N227" s="213" t="s">
        <v>46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364</v>
      </c>
      <c r="AT227" s="216" t="s">
        <v>143</v>
      </c>
      <c r="AU227" s="216" t="s">
        <v>85</v>
      </c>
      <c r="AY227" s="18" t="s">
        <v>140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83</v>
      </c>
      <c r="BK227" s="217">
        <f>ROUND(I227*H227,2)</f>
        <v>0</v>
      </c>
      <c r="BL227" s="18" t="s">
        <v>364</v>
      </c>
      <c r="BM227" s="216" t="s">
        <v>364</v>
      </c>
    </row>
    <row r="228" s="2" customFormat="1">
      <c r="A228" s="39"/>
      <c r="B228" s="40"/>
      <c r="C228" s="41"/>
      <c r="D228" s="218" t="s">
        <v>149</v>
      </c>
      <c r="E228" s="41"/>
      <c r="F228" s="219" t="s">
        <v>363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149</v>
      </c>
      <c r="AU228" s="18" t="s">
        <v>85</v>
      </c>
    </row>
    <row r="229" s="2" customFormat="1">
      <c r="A229" s="39"/>
      <c r="B229" s="40"/>
      <c r="C229" s="41"/>
      <c r="D229" s="223" t="s">
        <v>151</v>
      </c>
      <c r="E229" s="41"/>
      <c r="F229" s="224" t="s">
        <v>365</v>
      </c>
      <c r="G229" s="41"/>
      <c r="H229" s="41"/>
      <c r="I229" s="220"/>
      <c r="J229" s="41"/>
      <c r="K229" s="41"/>
      <c r="L229" s="45"/>
      <c r="M229" s="258"/>
      <c r="N229" s="259"/>
      <c r="O229" s="260"/>
      <c r="P229" s="260"/>
      <c r="Q229" s="260"/>
      <c r="R229" s="260"/>
      <c r="S229" s="260"/>
      <c r="T229" s="261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151</v>
      </c>
      <c r="AU229" s="18" t="s">
        <v>85</v>
      </c>
    </row>
    <row r="230" s="2" customFormat="1" ht="6.96" customHeight="1">
      <c r="A230" s="39"/>
      <c r="B230" s="60"/>
      <c r="C230" s="61"/>
      <c r="D230" s="61"/>
      <c r="E230" s="61"/>
      <c r="F230" s="61"/>
      <c r="G230" s="61"/>
      <c r="H230" s="61"/>
      <c r="I230" s="61"/>
      <c r="J230" s="61"/>
      <c r="K230" s="61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HSrqNb5wx9smRakP1oClordvShDiI3LUGVnqW0qK5TtuRH6h79clT2yI4uwsyWGiJXluqmnP5jeZiNY0ivvYIA==" hashValue="V3VkDYU9caECNkSLIdSLvlHW/oeTCM0eel4zM3u3OjcxU55xORwiY2ZO/y92XMVI8DHA68m2a2TKp9Xzbo8oFw==" algorithmName="SHA-512" password="CC35"/>
  <autoFilter ref="C90:K22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4_02/941311111"/>
    <hyperlink ref="F101" r:id="rId2" display="https://podminky.urs.cz/item/CS_URS_2024_02/941311211"/>
    <hyperlink ref="F106" r:id="rId3" display="https://podminky.urs.cz/item/CS_URS_2024_02/941311811"/>
    <hyperlink ref="F109" r:id="rId4" display="https://podminky.urs.cz/item/CS_URS_2024_02/945411111"/>
    <hyperlink ref="F112" r:id="rId5" display="https://podminky.urs.cz/item/CS_URS_2024_02/993111111"/>
    <hyperlink ref="F115" r:id="rId6" display="https://podminky.urs.cz/item/CS_URS_2024_02/993111119"/>
    <hyperlink ref="F121" r:id="rId7" display="https://podminky.urs.cz/item/CS_URS_2024_02/997013215"/>
    <hyperlink ref="F124" r:id="rId8" display="https://podminky.urs.cz/item/CS_URS_2024_02/997013509"/>
    <hyperlink ref="F129" r:id="rId9" display="https://podminky.urs.cz/item/CS_URS_2024_02/997013511"/>
    <hyperlink ref="F132" r:id="rId10" display="https://podminky.urs.cz/item/CS_URS_2024_02/997013631"/>
    <hyperlink ref="F135" r:id="rId11" display="https://podminky.urs.cz/item/CS_URS_2024_02/997013847"/>
    <hyperlink ref="F139" r:id="rId12" display="https://podminky.urs.cz/item/CS_URS_2024_02/998011009"/>
    <hyperlink ref="F144" r:id="rId13" display="https://podminky.urs.cz/item/CS_URS_2024_02/712340833"/>
    <hyperlink ref="F147" r:id="rId14" display="https://podminky.urs.cz/item/CS_URS_2024_02/712340834"/>
    <hyperlink ref="F152" r:id="rId15" display="https://podminky.urs.cz/item/CS_URS_2024_02/712363210"/>
    <hyperlink ref="F157" r:id="rId16" display="https://podminky.urs.cz/item/CS_URS_2024_02/712363405"/>
    <hyperlink ref="F167" r:id="rId17" display="https://podminky.urs.cz/item/CS_URS_2024_02/712775911"/>
    <hyperlink ref="F170" r:id="rId18" display="https://podminky.urs.cz/item/CS_URS_2024_02/712999003"/>
    <hyperlink ref="F176" r:id="rId19" display="https://podminky.urs.cz/item/CS_URS_2023_02/727111002"/>
    <hyperlink ref="F180" r:id="rId20" display="https://podminky.urs.cz/item/CS_URS_2024_02/762361312"/>
    <hyperlink ref="F185" r:id="rId21" display="https://podminky.urs.cz/item/CS_URS_2024_02/998762121"/>
    <hyperlink ref="F189" r:id="rId22" display="https://podminky.urs.cz/item/CS_URS_2023_02/764002841"/>
    <hyperlink ref="F194" r:id="rId23" display="https://podminky.urs.cz/item/CS_URS_2024_02/764204105"/>
    <hyperlink ref="F214" r:id="rId24" display="https://podminky.urs.cz/item/CS_URS_2024_02/767881112"/>
    <hyperlink ref="F219" r:id="rId25" display="https://podminky.urs.cz/item/CS_URS_2024_02/767881152"/>
    <hyperlink ref="F222" r:id="rId26" display="https://podminky.urs.cz/item/CS_URS_2024_02/767881161"/>
    <hyperlink ref="F229" r:id="rId27" display="https://podminky.urs.cz/item/CS_URS_2024_02/218220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střech a montáž fotovoltaiky Nemocnice Havířov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366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36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29</v>
      </c>
      <c r="J24" s="137" t="s">
        <v>38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ROUND((SUM(BE94:BE303)),  2)</f>
        <v>0</v>
      </c>
      <c r="G33" s="39"/>
      <c r="H33" s="39"/>
      <c r="I33" s="149">
        <v>0.20999999999999999</v>
      </c>
      <c r="J33" s="148">
        <f>ROUND(((SUM(BE94:BE303))*I33),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ROUND((SUM(BF94:BF303)),  2)</f>
        <v>0</v>
      </c>
      <c r="G34" s="39"/>
      <c r="H34" s="39"/>
      <c r="I34" s="149">
        <v>0.12</v>
      </c>
      <c r="J34" s="148">
        <f>ROUND(((SUM(BF94:BF303))*I34),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ROUND((SUM(BG94:BG303)),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ROUND((SUM(BH94:BH303)),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ROUND((SUM(BI94:BI303)),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střech a montáž fotovoltaiky Nemocnice Havířov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 - Budova V4, V3 - objekt dětské skupiny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Havířov</v>
      </c>
      <c r="G52" s="41"/>
      <c r="H52" s="41"/>
      <c r="I52" s="33" t="s">
        <v>23</v>
      </c>
      <c r="J52" s="73" t="str">
        <f>IF(J12="","",J12)</f>
        <v>23. 10. 2024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Havířov,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114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115</v>
      </c>
      <c r="E62" s="175"/>
      <c r="F62" s="175"/>
      <c r="G62" s="175"/>
      <c r="H62" s="175"/>
      <c r="I62" s="175"/>
      <c r="J62" s="176">
        <f>J133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J153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117</v>
      </c>
      <c r="E64" s="169"/>
      <c r="F64" s="169"/>
      <c r="G64" s="169"/>
      <c r="H64" s="169"/>
      <c r="I64" s="169"/>
      <c r="J64" s="170">
        <f>J157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118</v>
      </c>
      <c r="E65" s="175"/>
      <c r="F65" s="175"/>
      <c r="G65" s="175"/>
      <c r="H65" s="175"/>
      <c r="I65" s="175"/>
      <c r="J65" s="176">
        <f>J158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367</v>
      </c>
      <c r="E66" s="175"/>
      <c r="F66" s="175"/>
      <c r="G66" s="175"/>
      <c r="H66" s="175"/>
      <c r="I66" s="175"/>
      <c r="J66" s="176">
        <f>J190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368</v>
      </c>
      <c r="E67" s="175"/>
      <c r="F67" s="175"/>
      <c r="G67" s="175"/>
      <c r="H67" s="175"/>
      <c r="I67" s="175"/>
      <c r="J67" s="176">
        <f>J213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119</v>
      </c>
      <c r="E68" s="175"/>
      <c r="F68" s="175"/>
      <c r="G68" s="175"/>
      <c r="H68" s="175"/>
      <c r="I68" s="175"/>
      <c r="J68" s="176">
        <f>J224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120</v>
      </c>
      <c r="E69" s="175"/>
      <c r="F69" s="175"/>
      <c r="G69" s="175"/>
      <c r="H69" s="175"/>
      <c r="I69" s="175"/>
      <c r="J69" s="176">
        <f>J228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121</v>
      </c>
      <c r="E70" s="175"/>
      <c r="F70" s="175"/>
      <c r="G70" s="175"/>
      <c r="H70" s="175"/>
      <c r="I70" s="175"/>
      <c r="J70" s="176">
        <f>J247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122</v>
      </c>
      <c r="E71" s="175"/>
      <c r="F71" s="175"/>
      <c r="G71" s="175"/>
      <c r="H71" s="175"/>
      <c r="I71" s="175"/>
      <c r="J71" s="176">
        <f>J274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6"/>
      <c r="C72" s="167"/>
      <c r="D72" s="168" t="s">
        <v>123</v>
      </c>
      <c r="E72" s="169"/>
      <c r="F72" s="169"/>
      <c r="G72" s="169"/>
      <c r="H72" s="169"/>
      <c r="I72" s="169"/>
      <c r="J72" s="170">
        <f>J292</f>
        <v>0</v>
      </c>
      <c r="K72" s="167"/>
      <c r="L72" s="17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2"/>
      <c r="C73" s="173"/>
      <c r="D73" s="174" t="s">
        <v>124</v>
      </c>
      <c r="E73" s="175"/>
      <c r="F73" s="175"/>
      <c r="G73" s="175"/>
      <c r="H73" s="175"/>
      <c r="I73" s="175"/>
      <c r="J73" s="176">
        <f>J293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369</v>
      </c>
      <c r="E74" s="175"/>
      <c r="F74" s="175"/>
      <c r="G74" s="175"/>
      <c r="H74" s="175"/>
      <c r="I74" s="175"/>
      <c r="J74" s="176">
        <f>J297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125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Stavební úpravy střech a montáž fotovoltaiky Nemocnice Havířov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107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B - Budova V4, V3 - objekt dětské skupiny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Havířov</v>
      </c>
      <c r="G88" s="41"/>
      <c r="H88" s="41"/>
      <c r="I88" s="33" t="s">
        <v>23</v>
      </c>
      <c r="J88" s="73" t="str">
        <f>IF(J12="","",J12)</f>
        <v>23. 10. 2024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Nemocnice Havířov, p.o.</v>
      </c>
      <c r="G90" s="41"/>
      <c r="H90" s="41"/>
      <c r="I90" s="33" t="s">
        <v>32</v>
      </c>
      <c r="J90" s="37" t="str">
        <f>E21</f>
        <v xml:space="preserve"> 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30</v>
      </c>
      <c r="D91" s="41"/>
      <c r="E91" s="41"/>
      <c r="F91" s="28" t="str">
        <f>IF(E18="","",E18)</f>
        <v>Vyplň údaj</v>
      </c>
      <c r="G91" s="41"/>
      <c r="H91" s="41"/>
      <c r="I91" s="33" t="s">
        <v>35</v>
      </c>
      <c r="J91" s="37" t="str">
        <f>E24</f>
        <v>Amun Pro s.r.o.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126</v>
      </c>
      <c r="D93" s="181" t="s">
        <v>60</v>
      </c>
      <c r="E93" s="181" t="s">
        <v>56</v>
      </c>
      <c r="F93" s="181" t="s">
        <v>57</v>
      </c>
      <c r="G93" s="181" t="s">
        <v>127</v>
      </c>
      <c r="H93" s="181" t="s">
        <v>128</v>
      </c>
      <c r="I93" s="181" t="s">
        <v>129</v>
      </c>
      <c r="J93" s="181" t="s">
        <v>111</v>
      </c>
      <c r="K93" s="182" t="s">
        <v>130</v>
      </c>
      <c r="L93" s="183"/>
      <c r="M93" s="93" t="s">
        <v>19</v>
      </c>
      <c r="N93" s="94" t="s">
        <v>45</v>
      </c>
      <c r="O93" s="94" t="s">
        <v>131</v>
      </c>
      <c r="P93" s="94" t="s">
        <v>132</v>
      </c>
      <c r="Q93" s="94" t="s">
        <v>133</v>
      </c>
      <c r="R93" s="94" t="s">
        <v>134</v>
      </c>
      <c r="S93" s="94" t="s">
        <v>135</v>
      </c>
      <c r="T93" s="95" t="s">
        <v>136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137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P95+P157+P292</f>
        <v>0</v>
      </c>
      <c r="Q94" s="97"/>
      <c r="R94" s="186">
        <f>R95+R157+R292</f>
        <v>0.094219999999999998</v>
      </c>
      <c r="S94" s="97"/>
      <c r="T94" s="187">
        <f>T95+T157+T292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74</v>
      </c>
      <c r="AU94" s="18" t="s">
        <v>112</v>
      </c>
      <c r="BK94" s="188">
        <f>BK95+BK157+BK292</f>
        <v>0</v>
      </c>
    </row>
    <row r="95" s="12" customFormat="1" ht="25.92" customHeight="1">
      <c r="A95" s="12"/>
      <c r="B95" s="189"/>
      <c r="C95" s="190"/>
      <c r="D95" s="191" t="s">
        <v>74</v>
      </c>
      <c r="E95" s="192" t="s">
        <v>138</v>
      </c>
      <c r="F95" s="192" t="s">
        <v>139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P96+P133+P153</f>
        <v>0</v>
      </c>
      <c r="Q95" s="197"/>
      <c r="R95" s="198">
        <f>R96+R133+R153</f>
        <v>0</v>
      </c>
      <c r="S95" s="197"/>
      <c r="T95" s="199">
        <f>T96+T133+T153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83</v>
      </c>
      <c r="AT95" s="201" t="s">
        <v>74</v>
      </c>
      <c r="AU95" s="201" t="s">
        <v>75</v>
      </c>
      <c r="AY95" s="200" t="s">
        <v>140</v>
      </c>
      <c r="BK95" s="202">
        <f>BK96+BK133+BK153</f>
        <v>0</v>
      </c>
    </row>
    <row r="96" s="12" customFormat="1" ht="22.8" customHeight="1">
      <c r="A96" s="12"/>
      <c r="B96" s="189"/>
      <c r="C96" s="190"/>
      <c r="D96" s="191" t="s">
        <v>74</v>
      </c>
      <c r="E96" s="203" t="s">
        <v>141</v>
      </c>
      <c r="F96" s="203" t="s">
        <v>142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SUM(P97:P132)</f>
        <v>0</v>
      </c>
      <c r="Q96" s="197"/>
      <c r="R96" s="198">
        <f>SUM(R97:R132)</f>
        <v>0</v>
      </c>
      <c r="S96" s="197"/>
      <c r="T96" s="199">
        <f>SUM(T97:T132)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83</v>
      </c>
      <c r="AT96" s="201" t="s">
        <v>74</v>
      </c>
      <c r="AU96" s="201" t="s">
        <v>83</v>
      </c>
      <c r="AY96" s="200" t="s">
        <v>140</v>
      </c>
      <c r="BK96" s="202">
        <f>SUM(BK97:BK132)</f>
        <v>0</v>
      </c>
    </row>
    <row r="97" s="2" customFormat="1" ht="21.75" customHeight="1">
      <c r="A97" s="39"/>
      <c r="B97" s="40"/>
      <c r="C97" s="205" t="s">
        <v>370</v>
      </c>
      <c r="D97" s="205" t="s">
        <v>143</v>
      </c>
      <c r="E97" s="206" t="s">
        <v>144</v>
      </c>
      <c r="F97" s="207" t="s">
        <v>145</v>
      </c>
      <c r="G97" s="208" t="s">
        <v>146</v>
      </c>
      <c r="H97" s="209">
        <v>40</v>
      </c>
      <c r="I97" s="210"/>
      <c r="J97" s="211">
        <f>ROUND(I97*H97,2)</f>
        <v>0</v>
      </c>
      <c r="K97" s="207" t="s">
        <v>147</v>
      </c>
      <c r="L97" s="45"/>
      <c r="M97" s="212" t="s">
        <v>19</v>
      </c>
      <c r="N97" s="213" t="s">
        <v>46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148</v>
      </c>
      <c r="AT97" s="216" t="s">
        <v>143</v>
      </c>
      <c r="AU97" s="216" t="s">
        <v>85</v>
      </c>
      <c r="AY97" s="18" t="s">
        <v>140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148</v>
      </c>
      <c r="BM97" s="216" t="s">
        <v>85</v>
      </c>
    </row>
    <row r="98" s="2" customFormat="1">
      <c r="A98" s="39"/>
      <c r="B98" s="40"/>
      <c r="C98" s="41"/>
      <c r="D98" s="218" t="s">
        <v>149</v>
      </c>
      <c r="E98" s="41"/>
      <c r="F98" s="219" t="s">
        <v>150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85</v>
      </c>
    </row>
    <row r="99" s="2" customFormat="1">
      <c r="A99" s="39"/>
      <c r="B99" s="40"/>
      <c r="C99" s="41"/>
      <c r="D99" s="223" t="s">
        <v>151</v>
      </c>
      <c r="E99" s="41"/>
      <c r="F99" s="224" t="s">
        <v>152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151</v>
      </c>
      <c r="AU99" s="18" t="s">
        <v>85</v>
      </c>
    </row>
    <row r="100" s="13" customFormat="1">
      <c r="A100" s="13"/>
      <c r="B100" s="225"/>
      <c r="C100" s="226"/>
      <c r="D100" s="218" t="s">
        <v>153</v>
      </c>
      <c r="E100" s="227" t="s">
        <v>19</v>
      </c>
      <c r="F100" s="228" t="s">
        <v>154</v>
      </c>
      <c r="G100" s="226"/>
      <c r="H100" s="229">
        <v>40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153</v>
      </c>
      <c r="AU100" s="235" t="s">
        <v>85</v>
      </c>
      <c r="AV100" s="13" t="s">
        <v>85</v>
      </c>
      <c r="AW100" s="13" t="s">
        <v>34</v>
      </c>
      <c r="AX100" s="13" t="s">
        <v>75</v>
      </c>
      <c r="AY100" s="235" t="s">
        <v>140</v>
      </c>
    </row>
    <row r="101" s="14" customFormat="1">
      <c r="A101" s="14"/>
      <c r="B101" s="236"/>
      <c r="C101" s="237"/>
      <c r="D101" s="218" t="s">
        <v>153</v>
      </c>
      <c r="E101" s="238" t="s">
        <v>19</v>
      </c>
      <c r="F101" s="239" t="s">
        <v>155</v>
      </c>
      <c r="G101" s="237"/>
      <c r="H101" s="240">
        <v>40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153</v>
      </c>
      <c r="AU101" s="246" t="s">
        <v>85</v>
      </c>
      <c r="AV101" s="14" t="s">
        <v>148</v>
      </c>
      <c r="AW101" s="14" t="s">
        <v>34</v>
      </c>
      <c r="AX101" s="14" t="s">
        <v>83</v>
      </c>
      <c r="AY101" s="246" t="s">
        <v>140</v>
      </c>
    </row>
    <row r="102" s="2" customFormat="1" ht="24.15" customHeight="1">
      <c r="A102" s="39"/>
      <c r="B102" s="40"/>
      <c r="C102" s="205" t="s">
        <v>295</v>
      </c>
      <c r="D102" s="205" t="s">
        <v>143</v>
      </c>
      <c r="E102" s="206" t="s">
        <v>156</v>
      </c>
      <c r="F102" s="207" t="s">
        <v>157</v>
      </c>
      <c r="G102" s="208" t="s">
        <v>146</v>
      </c>
      <c r="H102" s="209">
        <v>1800</v>
      </c>
      <c r="I102" s="210"/>
      <c r="J102" s="211">
        <f>ROUND(I102*H102,2)</f>
        <v>0</v>
      </c>
      <c r="K102" s="207" t="s">
        <v>147</v>
      </c>
      <c r="L102" s="45"/>
      <c r="M102" s="212" t="s">
        <v>19</v>
      </c>
      <c r="N102" s="213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148</v>
      </c>
      <c r="AT102" s="216" t="s">
        <v>143</v>
      </c>
      <c r="AU102" s="216" t="s">
        <v>85</v>
      </c>
      <c r="AY102" s="18" t="s">
        <v>140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148</v>
      </c>
      <c r="BM102" s="216" t="s">
        <v>148</v>
      </c>
    </row>
    <row r="103" s="2" customFormat="1">
      <c r="A103" s="39"/>
      <c r="B103" s="40"/>
      <c r="C103" s="41"/>
      <c r="D103" s="218" t="s">
        <v>149</v>
      </c>
      <c r="E103" s="41"/>
      <c r="F103" s="219" t="s">
        <v>158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85</v>
      </c>
    </row>
    <row r="104" s="2" customFormat="1">
      <c r="A104" s="39"/>
      <c r="B104" s="40"/>
      <c r="C104" s="41"/>
      <c r="D104" s="223" t="s">
        <v>151</v>
      </c>
      <c r="E104" s="41"/>
      <c r="F104" s="224" t="s">
        <v>159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151</v>
      </c>
      <c r="AU104" s="18" t="s">
        <v>85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160</v>
      </c>
      <c r="G105" s="226"/>
      <c r="H105" s="229">
        <v>1800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85</v>
      </c>
      <c r="AV105" s="13" t="s">
        <v>85</v>
      </c>
      <c r="AW105" s="13" t="s">
        <v>34</v>
      </c>
      <c r="AX105" s="13" t="s">
        <v>75</v>
      </c>
      <c r="AY105" s="235" t="s">
        <v>140</v>
      </c>
    </row>
    <row r="106" s="14" customFormat="1">
      <c r="A106" s="14"/>
      <c r="B106" s="236"/>
      <c r="C106" s="237"/>
      <c r="D106" s="218" t="s">
        <v>153</v>
      </c>
      <c r="E106" s="238" t="s">
        <v>19</v>
      </c>
      <c r="F106" s="239" t="s">
        <v>155</v>
      </c>
      <c r="G106" s="237"/>
      <c r="H106" s="240">
        <v>1800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153</v>
      </c>
      <c r="AU106" s="246" t="s">
        <v>85</v>
      </c>
      <c r="AV106" s="14" t="s">
        <v>148</v>
      </c>
      <c r="AW106" s="14" t="s">
        <v>34</v>
      </c>
      <c r="AX106" s="14" t="s">
        <v>83</v>
      </c>
      <c r="AY106" s="246" t="s">
        <v>140</v>
      </c>
    </row>
    <row r="107" s="2" customFormat="1" ht="21.75" customHeight="1">
      <c r="A107" s="39"/>
      <c r="B107" s="40"/>
      <c r="C107" s="205" t="s">
        <v>371</v>
      </c>
      <c r="D107" s="205" t="s">
        <v>143</v>
      </c>
      <c r="E107" s="206" t="s">
        <v>162</v>
      </c>
      <c r="F107" s="207" t="s">
        <v>163</v>
      </c>
      <c r="G107" s="208" t="s">
        <v>146</v>
      </c>
      <c r="H107" s="209">
        <v>40</v>
      </c>
      <c r="I107" s="210"/>
      <c r="J107" s="211">
        <f>ROUND(I107*H107,2)</f>
        <v>0</v>
      </c>
      <c r="K107" s="207" t="s">
        <v>147</v>
      </c>
      <c r="L107" s="45"/>
      <c r="M107" s="212" t="s">
        <v>19</v>
      </c>
      <c r="N107" s="213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148</v>
      </c>
      <c r="AT107" s="216" t="s">
        <v>143</v>
      </c>
      <c r="AU107" s="216" t="s">
        <v>85</v>
      </c>
      <c r="AY107" s="18" t="s">
        <v>140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148</v>
      </c>
      <c r="BM107" s="216" t="s">
        <v>164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165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85</v>
      </c>
    </row>
    <row r="109" s="2" customFormat="1">
      <c r="A109" s="39"/>
      <c r="B109" s="40"/>
      <c r="C109" s="41"/>
      <c r="D109" s="223" t="s">
        <v>151</v>
      </c>
      <c r="E109" s="41"/>
      <c r="F109" s="224" t="s">
        <v>166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151</v>
      </c>
      <c r="AU109" s="18" t="s">
        <v>85</v>
      </c>
    </row>
    <row r="110" s="13" customFormat="1">
      <c r="A110" s="13"/>
      <c r="B110" s="225"/>
      <c r="C110" s="226"/>
      <c r="D110" s="218" t="s">
        <v>153</v>
      </c>
      <c r="E110" s="227" t="s">
        <v>19</v>
      </c>
      <c r="F110" s="228" t="s">
        <v>269</v>
      </c>
      <c r="G110" s="226"/>
      <c r="H110" s="229">
        <v>40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153</v>
      </c>
      <c r="AU110" s="235" t="s">
        <v>85</v>
      </c>
      <c r="AV110" s="13" t="s">
        <v>85</v>
      </c>
      <c r="AW110" s="13" t="s">
        <v>34</v>
      </c>
      <c r="AX110" s="13" t="s">
        <v>75</v>
      </c>
      <c r="AY110" s="235" t="s">
        <v>140</v>
      </c>
    </row>
    <row r="111" s="14" customFormat="1">
      <c r="A111" s="14"/>
      <c r="B111" s="236"/>
      <c r="C111" s="237"/>
      <c r="D111" s="218" t="s">
        <v>153</v>
      </c>
      <c r="E111" s="238" t="s">
        <v>19</v>
      </c>
      <c r="F111" s="239" t="s">
        <v>155</v>
      </c>
      <c r="G111" s="237"/>
      <c r="H111" s="240">
        <v>40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153</v>
      </c>
      <c r="AU111" s="246" t="s">
        <v>85</v>
      </c>
      <c r="AV111" s="14" t="s">
        <v>148</v>
      </c>
      <c r="AW111" s="14" t="s">
        <v>34</v>
      </c>
      <c r="AX111" s="14" t="s">
        <v>83</v>
      </c>
      <c r="AY111" s="246" t="s">
        <v>140</v>
      </c>
    </row>
    <row r="112" s="2" customFormat="1" ht="16.5" customHeight="1">
      <c r="A112" s="39"/>
      <c r="B112" s="40"/>
      <c r="C112" s="205" t="s">
        <v>148</v>
      </c>
      <c r="D112" s="205" t="s">
        <v>143</v>
      </c>
      <c r="E112" s="206" t="s">
        <v>167</v>
      </c>
      <c r="F112" s="207" t="s">
        <v>168</v>
      </c>
      <c r="G112" s="208" t="s">
        <v>169</v>
      </c>
      <c r="H112" s="209">
        <v>45</v>
      </c>
      <c r="I112" s="210"/>
      <c r="J112" s="211">
        <f>ROUND(I112*H112,2)</f>
        <v>0</v>
      </c>
      <c r="K112" s="207" t="s">
        <v>147</v>
      </c>
      <c r="L112" s="45"/>
      <c r="M112" s="212" t="s">
        <v>19</v>
      </c>
      <c r="N112" s="213" t="s">
        <v>46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148</v>
      </c>
      <c r="AT112" s="216" t="s">
        <v>143</v>
      </c>
      <c r="AU112" s="216" t="s">
        <v>85</v>
      </c>
      <c r="AY112" s="18" t="s">
        <v>140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83</v>
      </c>
      <c r="BK112" s="217">
        <f>ROUND(I112*H112,2)</f>
        <v>0</v>
      </c>
      <c r="BL112" s="18" t="s">
        <v>148</v>
      </c>
      <c r="BM112" s="216" t="s">
        <v>170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171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85</v>
      </c>
    </row>
    <row r="114" s="2" customFormat="1">
      <c r="A114" s="39"/>
      <c r="B114" s="40"/>
      <c r="C114" s="41"/>
      <c r="D114" s="223" t="s">
        <v>151</v>
      </c>
      <c r="E114" s="41"/>
      <c r="F114" s="224" t="s">
        <v>172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151</v>
      </c>
      <c r="AU114" s="18" t="s">
        <v>85</v>
      </c>
    </row>
    <row r="115" s="2" customFormat="1" ht="21.75" customHeight="1">
      <c r="A115" s="39"/>
      <c r="B115" s="40"/>
      <c r="C115" s="205" t="s">
        <v>364</v>
      </c>
      <c r="D115" s="205" t="s">
        <v>143</v>
      </c>
      <c r="E115" s="206" t="s">
        <v>372</v>
      </c>
      <c r="F115" s="207" t="s">
        <v>373</v>
      </c>
      <c r="G115" s="208" t="s">
        <v>374</v>
      </c>
      <c r="H115" s="209">
        <v>51.200000000000003</v>
      </c>
      <c r="I115" s="210"/>
      <c r="J115" s="211">
        <f>ROUND(I115*H115,2)</f>
        <v>0</v>
      </c>
      <c r="K115" s="207" t="s">
        <v>147</v>
      </c>
      <c r="L115" s="45"/>
      <c r="M115" s="212" t="s">
        <v>19</v>
      </c>
      <c r="N115" s="213" t="s">
        <v>46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148</v>
      </c>
      <c r="AT115" s="216" t="s">
        <v>143</v>
      </c>
      <c r="AU115" s="216" t="s">
        <v>85</v>
      </c>
      <c r="AY115" s="18" t="s">
        <v>140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83</v>
      </c>
      <c r="BK115" s="217">
        <f>ROUND(I115*H115,2)</f>
        <v>0</v>
      </c>
      <c r="BL115" s="18" t="s">
        <v>148</v>
      </c>
      <c r="BM115" s="216" t="s">
        <v>176</v>
      </c>
    </row>
    <row r="116" s="2" customFormat="1">
      <c r="A116" s="39"/>
      <c r="B116" s="40"/>
      <c r="C116" s="41"/>
      <c r="D116" s="218" t="s">
        <v>149</v>
      </c>
      <c r="E116" s="41"/>
      <c r="F116" s="219" t="s">
        <v>375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149</v>
      </c>
      <c r="AU116" s="18" t="s">
        <v>85</v>
      </c>
    </row>
    <row r="117" s="2" customFormat="1">
      <c r="A117" s="39"/>
      <c r="B117" s="40"/>
      <c r="C117" s="41"/>
      <c r="D117" s="223" t="s">
        <v>151</v>
      </c>
      <c r="E117" s="41"/>
      <c r="F117" s="224" t="s">
        <v>376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151</v>
      </c>
      <c r="AU117" s="18" t="s">
        <v>85</v>
      </c>
    </row>
    <row r="118" s="13" customFormat="1">
      <c r="A118" s="13"/>
      <c r="B118" s="225"/>
      <c r="C118" s="226"/>
      <c r="D118" s="218" t="s">
        <v>153</v>
      </c>
      <c r="E118" s="227" t="s">
        <v>19</v>
      </c>
      <c r="F118" s="228" t="s">
        <v>377</v>
      </c>
      <c r="G118" s="226"/>
      <c r="H118" s="229">
        <v>51.200000000000003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153</v>
      </c>
      <c r="AU118" s="235" t="s">
        <v>85</v>
      </c>
      <c r="AV118" s="13" t="s">
        <v>85</v>
      </c>
      <c r="AW118" s="13" t="s">
        <v>34</v>
      </c>
      <c r="AX118" s="13" t="s">
        <v>75</v>
      </c>
      <c r="AY118" s="235" t="s">
        <v>140</v>
      </c>
    </row>
    <row r="119" s="14" customFormat="1">
      <c r="A119" s="14"/>
      <c r="B119" s="236"/>
      <c r="C119" s="237"/>
      <c r="D119" s="218" t="s">
        <v>153</v>
      </c>
      <c r="E119" s="238" t="s">
        <v>19</v>
      </c>
      <c r="F119" s="239" t="s">
        <v>155</v>
      </c>
      <c r="G119" s="237"/>
      <c r="H119" s="240">
        <v>51.200000000000003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153</v>
      </c>
      <c r="AU119" s="246" t="s">
        <v>85</v>
      </c>
      <c r="AV119" s="14" t="s">
        <v>148</v>
      </c>
      <c r="AW119" s="14" t="s">
        <v>34</v>
      </c>
      <c r="AX119" s="14" t="s">
        <v>83</v>
      </c>
      <c r="AY119" s="246" t="s">
        <v>140</v>
      </c>
    </row>
    <row r="120" s="2" customFormat="1" ht="16.5" customHeight="1">
      <c r="A120" s="39"/>
      <c r="B120" s="40"/>
      <c r="C120" s="205" t="s">
        <v>378</v>
      </c>
      <c r="D120" s="205" t="s">
        <v>143</v>
      </c>
      <c r="E120" s="206" t="s">
        <v>379</v>
      </c>
      <c r="F120" s="207" t="s">
        <v>380</v>
      </c>
      <c r="G120" s="208" t="s">
        <v>374</v>
      </c>
      <c r="H120" s="209">
        <v>51.200000000000003</v>
      </c>
      <c r="I120" s="210"/>
      <c r="J120" s="211">
        <f>ROUND(I120*H120,2)</f>
        <v>0</v>
      </c>
      <c r="K120" s="207" t="s">
        <v>147</v>
      </c>
      <c r="L120" s="45"/>
      <c r="M120" s="212" t="s">
        <v>19</v>
      </c>
      <c r="N120" s="213" t="s">
        <v>46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148</v>
      </c>
      <c r="AT120" s="216" t="s">
        <v>143</v>
      </c>
      <c r="AU120" s="216" t="s">
        <v>85</v>
      </c>
      <c r="AY120" s="18" t="s">
        <v>140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83</v>
      </c>
      <c r="BK120" s="217">
        <f>ROUND(I120*H120,2)</f>
        <v>0</v>
      </c>
      <c r="BL120" s="18" t="s">
        <v>148</v>
      </c>
      <c r="BM120" s="216" t="s">
        <v>8</v>
      </c>
    </row>
    <row r="121" s="2" customFormat="1">
      <c r="A121" s="39"/>
      <c r="B121" s="40"/>
      <c r="C121" s="41"/>
      <c r="D121" s="218" t="s">
        <v>149</v>
      </c>
      <c r="E121" s="41"/>
      <c r="F121" s="219" t="s">
        <v>381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85</v>
      </c>
    </row>
    <row r="122" s="2" customFormat="1">
      <c r="A122" s="39"/>
      <c r="B122" s="40"/>
      <c r="C122" s="41"/>
      <c r="D122" s="223" t="s">
        <v>151</v>
      </c>
      <c r="E122" s="41"/>
      <c r="F122" s="224" t="s">
        <v>382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151</v>
      </c>
      <c r="AU122" s="18" t="s">
        <v>85</v>
      </c>
    </row>
    <row r="123" s="13" customFormat="1">
      <c r="A123" s="13"/>
      <c r="B123" s="225"/>
      <c r="C123" s="226"/>
      <c r="D123" s="218" t="s">
        <v>153</v>
      </c>
      <c r="E123" s="227" t="s">
        <v>19</v>
      </c>
      <c r="F123" s="228" t="s">
        <v>377</v>
      </c>
      <c r="G123" s="226"/>
      <c r="H123" s="229">
        <v>51.200000000000003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153</v>
      </c>
      <c r="AU123" s="235" t="s">
        <v>85</v>
      </c>
      <c r="AV123" s="13" t="s">
        <v>85</v>
      </c>
      <c r="AW123" s="13" t="s">
        <v>34</v>
      </c>
      <c r="AX123" s="13" t="s">
        <v>75</v>
      </c>
      <c r="AY123" s="235" t="s">
        <v>140</v>
      </c>
    </row>
    <row r="124" s="14" customFormat="1">
      <c r="A124" s="14"/>
      <c r="B124" s="236"/>
      <c r="C124" s="237"/>
      <c r="D124" s="218" t="s">
        <v>153</v>
      </c>
      <c r="E124" s="238" t="s">
        <v>19</v>
      </c>
      <c r="F124" s="239" t="s">
        <v>155</v>
      </c>
      <c r="G124" s="237"/>
      <c r="H124" s="240">
        <v>51.200000000000003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153</v>
      </c>
      <c r="AU124" s="246" t="s">
        <v>85</v>
      </c>
      <c r="AV124" s="14" t="s">
        <v>148</v>
      </c>
      <c r="AW124" s="14" t="s">
        <v>34</v>
      </c>
      <c r="AX124" s="14" t="s">
        <v>83</v>
      </c>
      <c r="AY124" s="246" t="s">
        <v>140</v>
      </c>
    </row>
    <row r="125" s="2" customFormat="1" ht="16.5" customHeight="1">
      <c r="A125" s="39"/>
      <c r="B125" s="40"/>
      <c r="C125" s="205" t="s">
        <v>383</v>
      </c>
      <c r="D125" s="205" t="s">
        <v>143</v>
      </c>
      <c r="E125" s="206" t="s">
        <v>174</v>
      </c>
      <c r="F125" s="207" t="s">
        <v>175</v>
      </c>
      <c r="G125" s="208" t="s">
        <v>146</v>
      </c>
      <c r="H125" s="209">
        <v>40</v>
      </c>
      <c r="I125" s="210"/>
      <c r="J125" s="211">
        <f>ROUND(I125*H125,2)</f>
        <v>0</v>
      </c>
      <c r="K125" s="207" t="s">
        <v>147</v>
      </c>
      <c r="L125" s="45"/>
      <c r="M125" s="212" t="s">
        <v>19</v>
      </c>
      <c r="N125" s="213" t="s">
        <v>46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148</v>
      </c>
      <c r="AT125" s="216" t="s">
        <v>143</v>
      </c>
      <c r="AU125" s="216" t="s">
        <v>85</v>
      </c>
      <c r="AY125" s="18" t="s">
        <v>140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83</v>
      </c>
      <c r="BK125" s="217">
        <f>ROUND(I125*H125,2)</f>
        <v>0</v>
      </c>
      <c r="BL125" s="18" t="s">
        <v>148</v>
      </c>
      <c r="BM125" s="216" t="s">
        <v>190</v>
      </c>
    </row>
    <row r="126" s="2" customFormat="1">
      <c r="A126" s="39"/>
      <c r="B126" s="40"/>
      <c r="C126" s="41"/>
      <c r="D126" s="218" t="s">
        <v>149</v>
      </c>
      <c r="E126" s="41"/>
      <c r="F126" s="219" t="s">
        <v>177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85</v>
      </c>
    </row>
    <row r="127" s="2" customFormat="1">
      <c r="A127" s="39"/>
      <c r="B127" s="40"/>
      <c r="C127" s="41"/>
      <c r="D127" s="223" t="s">
        <v>151</v>
      </c>
      <c r="E127" s="41"/>
      <c r="F127" s="224" t="s">
        <v>178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151</v>
      </c>
      <c r="AU127" s="18" t="s">
        <v>85</v>
      </c>
    </row>
    <row r="128" s="2" customFormat="1" ht="16.5" customHeight="1">
      <c r="A128" s="39"/>
      <c r="B128" s="40"/>
      <c r="C128" s="205" t="s">
        <v>309</v>
      </c>
      <c r="D128" s="205" t="s">
        <v>143</v>
      </c>
      <c r="E128" s="206" t="s">
        <v>179</v>
      </c>
      <c r="F128" s="207" t="s">
        <v>180</v>
      </c>
      <c r="G128" s="208" t="s">
        <v>146</v>
      </c>
      <c r="H128" s="209">
        <v>400</v>
      </c>
      <c r="I128" s="210"/>
      <c r="J128" s="211">
        <f>ROUND(I128*H128,2)</f>
        <v>0</v>
      </c>
      <c r="K128" s="207" t="s">
        <v>147</v>
      </c>
      <c r="L128" s="45"/>
      <c r="M128" s="212" t="s">
        <v>19</v>
      </c>
      <c r="N128" s="213" t="s">
        <v>46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148</v>
      </c>
      <c r="AT128" s="216" t="s">
        <v>143</v>
      </c>
      <c r="AU128" s="216" t="s">
        <v>85</v>
      </c>
      <c r="AY128" s="18" t="s">
        <v>140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83</v>
      </c>
      <c r="BK128" s="217">
        <f>ROUND(I128*H128,2)</f>
        <v>0</v>
      </c>
      <c r="BL128" s="18" t="s">
        <v>148</v>
      </c>
      <c r="BM128" s="216" t="s">
        <v>195</v>
      </c>
    </row>
    <row r="129" s="2" customFormat="1">
      <c r="A129" s="39"/>
      <c r="B129" s="40"/>
      <c r="C129" s="41"/>
      <c r="D129" s="218" t="s">
        <v>149</v>
      </c>
      <c r="E129" s="41"/>
      <c r="F129" s="219" t="s">
        <v>181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149</v>
      </c>
      <c r="AU129" s="18" t="s">
        <v>85</v>
      </c>
    </row>
    <row r="130" s="2" customFormat="1">
      <c r="A130" s="39"/>
      <c r="B130" s="40"/>
      <c r="C130" s="41"/>
      <c r="D130" s="223" t="s">
        <v>151</v>
      </c>
      <c r="E130" s="41"/>
      <c r="F130" s="224" t="s">
        <v>182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151</v>
      </c>
      <c r="AU130" s="18" t="s">
        <v>85</v>
      </c>
    </row>
    <row r="131" s="13" customFormat="1">
      <c r="A131" s="13"/>
      <c r="B131" s="225"/>
      <c r="C131" s="226"/>
      <c r="D131" s="218" t="s">
        <v>153</v>
      </c>
      <c r="E131" s="227" t="s">
        <v>19</v>
      </c>
      <c r="F131" s="228" t="s">
        <v>183</v>
      </c>
      <c r="G131" s="226"/>
      <c r="H131" s="229">
        <v>400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153</v>
      </c>
      <c r="AU131" s="235" t="s">
        <v>85</v>
      </c>
      <c r="AV131" s="13" t="s">
        <v>85</v>
      </c>
      <c r="AW131" s="13" t="s">
        <v>34</v>
      </c>
      <c r="AX131" s="13" t="s">
        <v>75</v>
      </c>
      <c r="AY131" s="235" t="s">
        <v>140</v>
      </c>
    </row>
    <row r="132" s="14" customFormat="1">
      <c r="A132" s="14"/>
      <c r="B132" s="236"/>
      <c r="C132" s="237"/>
      <c r="D132" s="218" t="s">
        <v>153</v>
      </c>
      <c r="E132" s="238" t="s">
        <v>19</v>
      </c>
      <c r="F132" s="239" t="s">
        <v>155</v>
      </c>
      <c r="G132" s="237"/>
      <c r="H132" s="240">
        <v>400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153</v>
      </c>
      <c r="AU132" s="246" t="s">
        <v>85</v>
      </c>
      <c r="AV132" s="14" t="s">
        <v>148</v>
      </c>
      <c r="AW132" s="14" t="s">
        <v>34</v>
      </c>
      <c r="AX132" s="14" t="s">
        <v>83</v>
      </c>
      <c r="AY132" s="246" t="s">
        <v>140</v>
      </c>
    </row>
    <row r="133" s="12" customFormat="1" ht="22.8" customHeight="1">
      <c r="A133" s="12"/>
      <c r="B133" s="189"/>
      <c r="C133" s="190"/>
      <c r="D133" s="191" t="s">
        <v>74</v>
      </c>
      <c r="E133" s="203" t="s">
        <v>184</v>
      </c>
      <c r="F133" s="203" t="s">
        <v>185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SUM(P134:P152)</f>
        <v>0</v>
      </c>
      <c r="Q133" s="197"/>
      <c r="R133" s="198">
        <f>SUM(R134:R152)</f>
        <v>0</v>
      </c>
      <c r="S133" s="197"/>
      <c r="T133" s="199">
        <f>SUM(T134:T152)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83</v>
      </c>
      <c r="AT133" s="201" t="s">
        <v>74</v>
      </c>
      <c r="AU133" s="201" t="s">
        <v>83</v>
      </c>
      <c r="AY133" s="200" t="s">
        <v>140</v>
      </c>
      <c r="BK133" s="202">
        <f>SUM(BK134:BK152)</f>
        <v>0</v>
      </c>
    </row>
    <row r="134" s="2" customFormat="1" ht="16.5" customHeight="1">
      <c r="A134" s="39"/>
      <c r="B134" s="40"/>
      <c r="C134" s="205" t="s">
        <v>384</v>
      </c>
      <c r="D134" s="205" t="s">
        <v>143</v>
      </c>
      <c r="E134" s="206" t="s">
        <v>385</v>
      </c>
      <c r="F134" s="207" t="s">
        <v>386</v>
      </c>
      <c r="G134" s="208" t="s">
        <v>189</v>
      </c>
      <c r="H134" s="209">
        <v>202.678</v>
      </c>
      <c r="I134" s="210"/>
      <c r="J134" s="211">
        <f>ROUND(I134*H134,2)</f>
        <v>0</v>
      </c>
      <c r="K134" s="207" t="s">
        <v>147</v>
      </c>
      <c r="L134" s="45"/>
      <c r="M134" s="212" t="s">
        <v>19</v>
      </c>
      <c r="N134" s="213" t="s">
        <v>46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148</v>
      </c>
      <c r="AT134" s="216" t="s">
        <v>143</v>
      </c>
      <c r="AU134" s="216" t="s">
        <v>85</v>
      </c>
      <c r="AY134" s="18" t="s">
        <v>140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83</v>
      </c>
      <c r="BK134" s="217">
        <f>ROUND(I134*H134,2)</f>
        <v>0</v>
      </c>
      <c r="BL134" s="18" t="s">
        <v>148</v>
      </c>
      <c r="BM134" s="216" t="s">
        <v>201</v>
      </c>
    </row>
    <row r="135" s="2" customFormat="1">
      <c r="A135" s="39"/>
      <c r="B135" s="40"/>
      <c r="C135" s="41"/>
      <c r="D135" s="218" t="s">
        <v>149</v>
      </c>
      <c r="E135" s="41"/>
      <c r="F135" s="219" t="s">
        <v>387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149</v>
      </c>
      <c r="AU135" s="18" t="s">
        <v>85</v>
      </c>
    </row>
    <row r="136" s="2" customFormat="1">
      <c r="A136" s="39"/>
      <c r="B136" s="40"/>
      <c r="C136" s="41"/>
      <c r="D136" s="223" t="s">
        <v>151</v>
      </c>
      <c r="E136" s="41"/>
      <c r="F136" s="224" t="s">
        <v>388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151</v>
      </c>
      <c r="AU136" s="18" t="s">
        <v>85</v>
      </c>
    </row>
    <row r="137" s="2" customFormat="1" ht="16.5" customHeight="1">
      <c r="A137" s="39"/>
      <c r="B137" s="40"/>
      <c r="C137" s="205" t="s">
        <v>170</v>
      </c>
      <c r="D137" s="205" t="s">
        <v>143</v>
      </c>
      <c r="E137" s="206" t="s">
        <v>193</v>
      </c>
      <c r="F137" s="207" t="s">
        <v>194</v>
      </c>
      <c r="G137" s="208" t="s">
        <v>189</v>
      </c>
      <c r="H137" s="209">
        <v>4053.5599999999999</v>
      </c>
      <c r="I137" s="210"/>
      <c r="J137" s="211">
        <f>ROUND(I137*H137,2)</f>
        <v>0</v>
      </c>
      <c r="K137" s="207" t="s">
        <v>147</v>
      </c>
      <c r="L137" s="45"/>
      <c r="M137" s="212" t="s">
        <v>19</v>
      </c>
      <c r="N137" s="213" t="s">
        <v>46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148</v>
      </c>
      <c r="AT137" s="216" t="s">
        <v>143</v>
      </c>
      <c r="AU137" s="216" t="s">
        <v>85</v>
      </c>
      <c r="AY137" s="18" t="s">
        <v>140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83</v>
      </c>
      <c r="BK137" s="217">
        <f>ROUND(I137*H137,2)</f>
        <v>0</v>
      </c>
      <c r="BL137" s="18" t="s">
        <v>148</v>
      </c>
      <c r="BM137" s="216" t="s">
        <v>206</v>
      </c>
    </row>
    <row r="138" s="2" customFormat="1">
      <c r="A138" s="39"/>
      <c r="B138" s="40"/>
      <c r="C138" s="41"/>
      <c r="D138" s="218" t="s">
        <v>149</v>
      </c>
      <c r="E138" s="41"/>
      <c r="F138" s="219" t="s">
        <v>196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149</v>
      </c>
      <c r="AU138" s="18" t="s">
        <v>85</v>
      </c>
    </row>
    <row r="139" s="2" customFormat="1">
      <c r="A139" s="39"/>
      <c r="B139" s="40"/>
      <c r="C139" s="41"/>
      <c r="D139" s="223" t="s">
        <v>151</v>
      </c>
      <c r="E139" s="41"/>
      <c r="F139" s="224" t="s">
        <v>197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151</v>
      </c>
      <c r="AU139" s="18" t="s">
        <v>85</v>
      </c>
    </row>
    <row r="140" s="13" customFormat="1">
      <c r="A140" s="13"/>
      <c r="B140" s="225"/>
      <c r="C140" s="226"/>
      <c r="D140" s="218" t="s">
        <v>153</v>
      </c>
      <c r="E140" s="227" t="s">
        <v>19</v>
      </c>
      <c r="F140" s="228" t="s">
        <v>389</v>
      </c>
      <c r="G140" s="226"/>
      <c r="H140" s="229">
        <v>4053.5599999999999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153</v>
      </c>
      <c r="AU140" s="235" t="s">
        <v>85</v>
      </c>
      <c r="AV140" s="13" t="s">
        <v>85</v>
      </c>
      <c r="AW140" s="13" t="s">
        <v>34</v>
      </c>
      <c r="AX140" s="13" t="s">
        <v>75</v>
      </c>
      <c r="AY140" s="235" t="s">
        <v>140</v>
      </c>
    </row>
    <row r="141" s="14" customFormat="1">
      <c r="A141" s="14"/>
      <c r="B141" s="236"/>
      <c r="C141" s="237"/>
      <c r="D141" s="218" t="s">
        <v>153</v>
      </c>
      <c r="E141" s="238" t="s">
        <v>19</v>
      </c>
      <c r="F141" s="239" t="s">
        <v>155</v>
      </c>
      <c r="G141" s="237"/>
      <c r="H141" s="240">
        <v>4053.5599999999999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153</v>
      </c>
      <c r="AU141" s="246" t="s">
        <v>85</v>
      </c>
      <c r="AV141" s="14" t="s">
        <v>148</v>
      </c>
      <c r="AW141" s="14" t="s">
        <v>34</v>
      </c>
      <c r="AX141" s="14" t="s">
        <v>83</v>
      </c>
      <c r="AY141" s="246" t="s">
        <v>140</v>
      </c>
    </row>
    <row r="142" s="2" customFormat="1" ht="16.5" customHeight="1">
      <c r="A142" s="39"/>
      <c r="B142" s="40"/>
      <c r="C142" s="205" t="s">
        <v>141</v>
      </c>
      <c r="D142" s="205" t="s">
        <v>143</v>
      </c>
      <c r="E142" s="206" t="s">
        <v>199</v>
      </c>
      <c r="F142" s="207" t="s">
        <v>200</v>
      </c>
      <c r="G142" s="208" t="s">
        <v>189</v>
      </c>
      <c r="H142" s="209">
        <v>202.678</v>
      </c>
      <c r="I142" s="210"/>
      <c r="J142" s="211">
        <f>ROUND(I142*H142,2)</f>
        <v>0</v>
      </c>
      <c r="K142" s="207" t="s">
        <v>147</v>
      </c>
      <c r="L142" s="45"/>
      <c r="M142" s="212" t="s">
        <v>19</v>
      </c>
      <c r="N142" s="213" t="s">
        <v>46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148</v>
      </c>
      <c r="AT142" s="216" t="s">
        <v>143</v>
      </c>
      <c r="AU142" s="216" t="s">
        <v>85</v>
      </c>
      <c r="AY142" s="18" t="s">
        <v>140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83</v>
      </c>
      <c r="BK142" s="217">
        <f>ROUND(I142*H142,2)</f>
        <v>0</v>
      </c>
      <c r="BL142" s="18" t="s">
        <v>148</v>
      </c>
      <c r="BM142" s="216" t="s">
        <v>212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202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85</v>
      </c>
    </row>
    <row r="144" s="2" customFormat="1">
      <c r="A144" s="39"/>
      <c r="B144" s="40"/>
      <c r="C144" s="41"/>
      <c r="D144" s="223" t="s">
        <v>151</v>
      </c>
      <c r="E144" s="41"/>
      <c r="F144" s="224" t="s">
        <v>203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151</v>
      </c>
      <c r="AU144" s="18" t="s">
        <v>85</v>
      </c>
    </row>
    <row r="145" s="2" customFormat="1" ht="21.75" customHeight="1">
      <c r="A145" s="39"/>
      <c r="B145" s="40"/>
      <c r="C145" s="205" t="s">
        <v>176</v>
      </c>
      <c r="D145" s="205" t="s">
        <v>143</v>
      </c>
      <c r="E145" s="206" t="s">
        <v>204</v>
      </c>
      <c r="F145" s="207" t="s">
        <v>205</v>
      </c>
      <c r="G145" s="208" t="s">
        <v>189</v>
      </c>
      <c r="H145" s="209">
        <v>185.178</v>
      </c>
      <c r="I145" s="210"/>
      <c r="J145" s="211">
        <f>ROUND(I145*H145,2)</f>
        <v>0</v>
      </c>
      <c r="K145" s="207" t="s">
        <v>147</v>
      </c>
      <c r="L145" s="45"/>
      <c r="M145" s="212" t="s">
        <v>19</v>
      </c>
      <c r="N145" s="213" t="s">
        <v>46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148</v>
      </c>
      <c r="AT145" s="216" t="s">
        <v>143</v>
      </c>
      <c r="AU145" s="216" t="s">
        <v>85</v>
      </c>
      <c r="AY145" s="18" t="s">
        <v>140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83</v>
      </c>
      <c r="BK145" s="217">
        <f>ROUND(I145*H145,2)</f>
        <v>0</v>
      </c>
      <c r="BL145" s="18" t="s">
        <v>148</v>
      </c>
      <c r="BM145" s="216" t="s">
        <v>219</v>
      </c>
    </row>
    <row r="146" s="2" customFormat="1">
      <c r="A146" s="39"/>
      <c r="B146" s="40"/>
      <c r="C146" s="41"/>
      <c r="D146" s="218" t="s">
        <v>149</v>
      </c>
      <c r="E146" s="41"/>
      <c r="F146" s="219" t="s">
        <v>207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149</v>
      </c>
      <c r="AU146" s="18" t="s">
        <v>85</v>
      </c>
    </row>
    <row r="147" s="2" customFormat="1">
      <c r="A147" s="39"/>
      <c r="B147" s="40"/>
      <c r="C147" s="41"/>
      <c r="D147" s="223" t="s">
        <v>151</v>
      </c>
      <c r="E147" s="41"/>
      <c r="F147" s="224" t="s">
        <v>208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151</v>
      </c>
      <c r="AU147" s="18" t="s">
        <v>85</v>
      </c>
    </row>
    <row r="148" s="13" customFormat="1">
      <c r="A148" s="13"/>
      <c r="B148" s="225"/>
      <c r="C148" s="226"/>
      <c r="D148" s="218" t="s">
        <v>153</v>
      </c>
      <c r="E148" s="227" t="s">
        <v>19</v>
      </c>
      <c r="F148" s="228" t="s">
        <v>390</v>
      </c>
      <c r="G148" s="226"/>
      <c r="H148" s="229">
        <v>185.178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153</v>
      </c>
      <c r="AU148" s="235" t="s">
        <v>85</v>
      </c>
      <c r="AV148" s="13" t="s">
        <v>85</v>
      </c>
      <c r="AW148" s="13" t="s">
        <v>34</v>
      </c>
      <c r="AX148" s="13" t="s">
        <v>75</v>
      </c>
      <c r="AY148" s="235" t="s">
        <v>140</v>
      </c>
    </row>
    <row r="149" s="14" customFormat="1">
      <c r="A149" s="14"/>
      <c r="B149" s="236"/>
      <c r="C149" s="237"/>
      <c r="D149" s="218" t="s">
        <v>153</v>
      </c>
      <c r="E149" s="238" t="s">
        <v>19</v>
      </c>
      <c r="F149" s="239" t="s">
        <v>155</v>
      </c>
      <c r="G149" s="237"/>
      <c r="H149" s="240">
        <v>185.178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153</v>
      </c>
      <c r="AU149" s="246" t="s">
        <v>85</v>
      </c>
      <c r="AV149" s="14" t="s">
        <v>148</v>
      </c>
      <c r="AW149" s="14" t="s">
        <v>34</v>
      </c>
      <c r="AX149" s="14" t="s">
        <v>83</v>
      </c>
      <c r="AY149" s="246" t="s">
        <v>140</v>
      </c>
    </row>
    <row r="150" s="2" customFormat="1" ht="21.75" customHeight="1">
      <c r="A150" s="39"/>
      <c r="B150" s="40"/>
      <c r="C150" s="205" t="s">
        <v>391</v>
      </c>
      <c r="D150" s="205" t="s">
        <v>143</v>
      </c>
      <c r="E150" s="206" t="s">
        <v>210</v>
      </c>
      <c r="F150" s="207" t="s">
        <v>211</v>
      </c>
      <c r="G150" s="208" t="s">
        <v>189</v>
      </c>
      <c r="H150" s="209">
        <v>17.5</v>
      </c>
      <c r="I150" s="210"/>
      <c r="J150" s="211">
        <f>ROUND(I150*H150,2)</f>
        <v>0</v>
      </c>
      <c r="K150" s="207" t="s">
        <v>147</v>
      </c>
      <c r="L150" s="45"/>
      <c r="M150" s="212" t="s">
        <v>19</v>
      </c>
      <c r="N150" s="213" t="s">
        <v>46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148</v>
      </c>
      <c r="AT150" s="216" t="s">
        <v>143</v>
      </c>
      <c r="AU150" s="216" t="s">
        <v>85</v>
      </c>
      <c r="AY150" s="18" t="s">
        <v>140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83</v>
      </c>
      <c r="BK150" s="217">
        <f>ROUND(I150*H150,2)</f>
        <v>0</v>
      </c>
      <c r="BL150" s="18" t="s">
        <v>148</v>
      </c>
      <c r="BM150" s="216" t="s">
        <v>229</v>
      </c>
    </row>
    <row r="151" s="2" customFormat="1">
      <c r="A151" s="39"/>
      <c r="B151" s="40"/>
      <c r="C151" s="41"/>
      <c r="D151" s="218" t="s">
        <v>149</v>
      </c>
      <c r="E151" s="41"/>
      <c r="F151" s="219" t="s">
        <v>213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85</v>
      </c>
    </row>
    <row r="152" s="2" customFormat="1">
      <c r="A152" s="39"/>
      <c r="B152" s="40"/>
      <c r="C152" s="41"/>
      <c r="D152" s="223" t="s">
        <v>151</v>
      </c>
      <c r="E152" s="41"/>
      <c r="F152" s="224" t="s">
        <v>214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151</v>
      </c>
      <c r="AU152" s="18" t="s">
        <v>85</v>
      </c>
    </row>
    <row r="153" s="12" customFormat="1" ht="22.8" customHeight="1">
      <c r="A153" s="12"/>
      <c r="B153" s="189"/>
      <c r="C153" s="190"/>
      <c r="D153" s="191" t="s">
        <v>74</v>
      </c>
      <c r="E153" s="203" t="s">
        <v>215</v>
      </c>
      <c r="F153" s="203" t="s">
        <v>216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SUM(P154:P156)</f>
        <v>0</v>
      </c>
      <c r="Q153" s="197"/>
      <c r="R153" s="198">
        <f>SUM(R154:R156)</f>
        <v>0</v>
      </c>
      <c r="S153" s="197"/>
      <c r="T153" s="199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83</v>
      </c>
      <c r="AT153" s="201" t="s">
        <v>74</v>
      </c>
      <c r="AU153" s="201" t="s">
        <v>83</v>
      </c>
      <c r="AY153" s="200" t="s">
        <v>140</v>
      </c>
      <c r="BK153" s="202">
        <f>SUM(BK154:BK156)</f>
        <v>0</v>
      </c>
    </row>
    <row r="154" s="2" customFormat="1" ht="16.5" customHeight="1">
      <c r="A154" s="39"/>
      <c r="B154" s="40"/>
      <c r="C154" s="205" t="s">
        <v>209</v>
      </c>
      <c r="D154" s="205" t="s">
        <v>143</v>
      </c>
      <c r="E154" s="206" t="s">
        <v>392</v>
      </c>
      <c r="F154" s="207" t="s">
        <v>393</v>
      </c>
      <c r="G154" s="208" t="s">
        <v>189</v>
      </c>
      <c r="H154" s="209">
        <v>7</v>
      </c>
      <c r="I154" s="210"/>
      <c r="J154" s="211">
        <f>ROUND(I154*H154,2)</f>
        <v>0</v>
      </c>
      <c r="K154" s="207" t="s">
        <v>147</v>
      </c>
      <c r="L154" s="45"/>
      <c r="M154" s="212" t="s">
        <v>19</v>
      </c>
      <c r="N154" s="213" t="s">
        <v>46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148</v>
      </c>
      <c r="AT154" s="216" t="s">
        <v>143</v>
      </c>
      <c r="AU154" s="216" t="s">
        <v>85</v>
      </c>
      <c r="AY154" s="18" t="s">
        <v>140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83</v>
      </c>
      <c r="BK154" s="217">
        <f>ROUND(I154*H154,2)</f>
        <v>0</v>
      </c>
      <c r="BL154" s="18" t="s">
        <v>148</v>
      </c>
      <c r="BM154" s="216" t="s">
        <v>234</v>
      </c>
    </row>
    <row r="155" s="2" customFormat="1">
      <c r="A155" s="39"/>
      <c r="B155" s="40"/>
      <c r="C155" s="41"/>
      <c r="D155" s="218" t="s">
        <v>149</v>
      </c>
      <c r="E155" s="41"/>
      <c r="F155" s="219" t="s">
        <v>394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85</v>
      </c>
    </row>
    <row r="156" s="2" customFormat="1">
      <c r="A156" s="39"/>
      <c r="B156" s="40"/>
      <c r="C156" s="41"/>
      <c r="D156" s="223" t="s">
        <v>151</v>
      </c>
      <c r="E156" s="41"/>
      <c r="F156" s="224" t="s">
        <v>395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151</v>
      </c>
      <c r="AU156" s="18" t="s">
        <v>85</v>
      </c>
    </row>
    <row r="157" s="12" customFormat="1" ht="25.92" customHeight="1">
      <c r="A157" s="12"/>
      <c r="B157" s="189"/>
      <c r="C157" s="190"/>
      <c r="D157" s="191" t="s">
        <v>74</v>
      </c>
      <c r="E157" s="192" t="s">
        <v>222</v>
      </c>
      <c r="F157" s="192" t="s">
        <v>223</v>
      </c>
      <c r="G157" s="190"/>
      <c r="H157" s="190"/>
      <c r="I157" s="193"/>
      <c r="J157" s="194">
        <f>BK157</f>
        <v>0</v>
      </c>
      <c r="K157" s="190"/>
      <c r="L157" s="195"/>
      <c r="M157" s="196"/>
      <c r="N157" s="197"/>
      <c r="O157" s="197"/>
      <c r="P157" s="198">
        <f>P158+P190+P213+P224+P228+P247+P274</f>
        <v>0</v>
      </c>
      <c r="Q157" s="197"/>
      <c r="R157" s="198">
        <f>R158+R190+R213+R224+R228+R247+R274</f>
        <v>0.094219999999999998</v>
      </c>
      <c r="S157" s="197"/>
      <c r="T157" s="199">
        <f>T158+T190+T213+T224+T228+T247+T274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85</v>
      </c>
      <c r="AT157" s="201" t="s">
        <v>74</v>
      </c>
      <c r="AU157" s="201" t="s">
        <v>75</v>
      </c>
      <c r="AY157" s="200" t="s">
        <v>140</v>
      </c>
      <c r="BK157" s="202">
        <f>BK158+BK190+BK213+BK224+BK228+BK247+BK274</f>
        <v>0</v>
      </c>
    </row>
    <row r="158" s="12" customFormat="1" ht="22.8" customHeight="1">
      <c r="A158" s="12"/>
      <c r="B158" s="189"/>
      <c r="C158" s="190"/>
      <c r="D158" s="191" t="s">
        <v>74</v>
      </c>
      <c r="E158" s="203" t="s">
        <v>224</v>
      </c>
      <c r="F158" s="203" t="s">
        <v>225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SUM(P159:P189)</f>
        <v>0</v>
      </c>
      <c r="Q158" s="197"/>
      <c r="R158" s="198">
        <f>SUM(R159:R189)</f>
        <v>0</v>
      </c>
      <c r="S158" s="197"/>
      <c r="T158" s="199">
        <f>SUM(T159:T189)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85</v>
      </c>
      <c r="AT158" s="201" t="s">
        <v>74</v>
      </c>
      <c r="AU158" s="201" t="s">
        <v>83</v>
      </c>
      <c r="AY158" s="200" t="s">
        <v>140</v>
      </c>
      <c r="BK158" s="202">
        <f>SUM(BK159:BK189)</f>
        <v>0</v>
      </c>
    </row>
    <row r="159" s="2" customFormat="1" ht="16.5" customHeight="1">
      <c r="A159" s="39"/>
      <c r="B159" s="40"/>
      <c r="C159" s="205" t="s">
        <v>396</v>
      </c>
      <c r="D159" s="205" t="s">
        <v>143</v>
      </c>
      <c r="E159" s="206" t="s">
        <v>227</v>
      </c>
      <c r="F159" s="207" t="s">
        <v>228</v>
      </c>
      <c r="G159" s="208" t="s">
        <v>146</v>
      </c>
      <c r="H159" s="209">
        <v>640</v>
      </c>
      <c r="I159" s="210"/>
      <c r="J159" s="211">
        <f>ROUND(I159*H159,2)</f>
        <v>0</v>
      </c>
      <c r="K159" s="207" t="s">
        <v>147</v>
      </c>
      <c r="L159" s="45"/>
      <c r="M159" s="212" t="s">
        <v>19</v>
      </c>
      <c r="N159" s="213" t="s">
        <v>46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195</v>
      </c>
      <c r="AT159" s="216" t="s">
        <v>143</v>
      </c>
      <c r="AU159" s="216" t="s">
        <v>85</v>
      </c>
      <c r="AY159" s="18" t="s">
        <v>140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83</v>
      </c>
      <c r="BK159" s="217">
        <f>ROUND(I159*H159,2)</f>
        <v>0</v>
      </c>
      <c r="BL159" s="18" t="s">
        <v>195</v>
      </c>
      <c r="BM159" s="216" t="s">
        <v>241</v>
      </c>
    </row>
    <row r="160" s="2" customFormat="1">
      <c r="A160" s="39"/>
      <c r="B160" s="40"/>
      <c r="C160" s="41"/>
      <c r="D160" s="218" t="s">
        <v>149</v>
      </c>
      <c r="E160" s="41"/>
      <c r="F160" s="219" t="s">
        <v>230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149</v>
      </c>
      <c r="AU160" s="18" t="s">
        <v>85</v>
      </c>
    </row>
    <row r="161" s="2" customFormat="1">
      <c r="A161" s="39"/>
      <c r="B161" s="40"/>
      <c r="C161" s="41"/>
      <c r="D161" s="223" t="s">
        <v>151</v>
      </c>
      <c r="E161" s="41"/>
      <c r="F161" s="224" t="s">
        <v>231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151</v>
      </c>
      <c r="AU161" s="18" t="s">
        <v>85</v>
      </c>
    </row>
    <row r="162" s="13" customFormat="1">
      <c r="A162" s="13"/>
      <c r="B162" s="225"/>
      <c r="C162" s="226"/>
      <c r="D162" s="218" t="s">
        <v>153</v>
      </c>
      <c r="E162" s="227" t="s">
        <v>19</v>
      </c>
      <c r="F162" s="228" t="s">
        <v>397</v>
      </c>
      <c r="G162" s="226"/>
      <c r="H162" s="229">
        <v>640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153</v>
      </c>
      <c r="AU162" s="235" t="s">
        <v>85</v>
      </c>
      <c r="AV162" s="13" t="s">
        <v>85</v>
      </c>
      <c r="AW162" s="13" t="s">
        <v>34</v>
      </c>
      <c r="AX162" s="13" t="s">
        <v>75</v>
      </c>
      <c r="AY162" s="235" t="s">
        <v>140</v>
      </c>
    </row>
    <row r="163" s="14" customFormat="1">
      <c r="A163" s="14"/>
      <c r="B163" s="236"/>
      <c r="C163" s="237"/>
      <c r="D163" s="218" t="s">
        <v>153</v>
      </c>
      <c r="E163" s="238" t="s">
        <v>19</v>
      </c>
      <c r="F163" s="239" t="s">
        <v>155</v>
      </c>
      <c r="G163" s="237"/>
      <c r="H163" s="240">
        <v>640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153</v>
      </c>
      <c r="AU163" s="246" t="s">
        <v>85</v>
      </c>
      <c r="AV163" s="14" t="s">
        <v>148</v>
      </c>
      <c r="AW163" s="14" t="s">
        <v>34</v>
      </c>
      <c r="AX163" s="14" t="s">
        <v>83</v>
      </c>
      <c r="AY163" s="246" t="s">
        <v>140</v>
      </c>
    </row>
    <row r="164" s="2" customFormat="1" ht="21.75" customHeight="1">
      <c r="A164" s="39"/>
      <c r="B164" s="40"/>
      <c r="C164" s="205" t="s">
        <v>314</v>
      </c>
      <c r="D164" s="205" t="s">
        <v>143</v>
      </c>
      <c r="E164" s="206" t="s">
        <v>232</v>
      </c>
      <c r="F164" s="207" t="s">
        <v>233</v>
      </c>
      <c r="G164" s="208" t="s">
        <v>146</v>
      </c>
      <c r="H164" s="209">
        <v>1280</v>
      </c>
      <c r="I164" s="210"/>
      <c r="J164" s="211">
        <f>ROUND(I164*H164,2)</f>
        <v>0</v>
      </c>
      <c r="K164" s="207" t="s">
        <v>147</v>
      </c>
      <c r="L164" s="45"/>
      <c r="M164" s="212" t="s">
        <v>19</v>
      </c>
      <c r="N164" s="213" t="s">
        <v>46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195</v>
      </c>
      <c r="AT164" s="216" t="s">
        <v>143</v>
      </c>
      <c r="AU164" s="216" t="s">
        <v>85</v>
      </c>
      <c r="AY164" s="18" t="s">
        <v>140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83</v>
      </c>
      <c r="BK164" s="217">
        <f>ROUND(I164*H164,2)</f>
        <v>0</v>
      </c>
      <c r="BL164" s="18" t="s">
        <v>195</v>
      </c>
      <c r="BM164" s="216" t="s">
        <v>247</v>
      </c>
    </row>
    <row r="165" s="2" customFormat="1">
      <c r="A165" s="39"/>
      <c r="B165" s="40"/>
      <c r="C165" s="41"/>
      <c r="D165" s="218" t="s">
        <v>149</v>
      </c>
      <c r="E165" s="41"/>
      <c r="F165" s="219" t="s">
        <v>235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85</v>
      </c>
    </row>
    <row r="166" s="2" customFormat="1">
      <c r="A166" s="39"/>
      <c r="B166" s="40"/>
      <c r="C166" s="41"/>
      <c r="D166" s="223" t="s">
        <v>151</v>
      </c>
      <c r="E166" s="41"/>
      <c r="F166" s="224" t="s">
        <v>236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151</v>
      </c>
      <c r="AU166" s="18" t="s">
        <v>85</v>
      </c>
    </row>
    <row r="167" s="13" customFormat="1">
      <c r="A167" s="13"/>
      <c r="B167" s="225"/>
      <c r="C167" s="226"/>
      <c r="D167" s="218" t="s">
        <v>153</v>
      </c>
      <c r="E167" s="227" t="s">
        <v>19</v>
      </c>
      <c r="F167" s="228" t="s">
        <v>398</v>
      </c>
      <c r="G167" s="226"/>
      <c r="H167" s="229">
        <v>1280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153</v>
      </c>
      <c r="AU167" s="235" t="s">
        <v>85</v>
      </c>
      <c r="AV167" s="13" t="s">
        <v>85</v>
      </c>
      <c r="AW167" s="13" t="s">
        <v>34</v>
      </c>
      <c r="AX167" s="13" t="s">
        <v>75</v>
      </c>
      <c r="AY167" s="235" t="s">
        <v>140</v>
      </c>
    </row>
    <row r="168" s="14" customFormat="1">
      <c r="A168" s="14"/>
      <c r="B168" s="236"/>
      <c r="C168" s="237"/>
      <c r="D168" s="218" t="s">
        <v>153</v>
      </c>
      <c r="E168" s="238" t="s">
        <v>19</v>
      </c>
      <c r="F168" s="239" t="s">
        <v>155</v>
      </c>
      <c r="G168" s="237"/>
      <c r="H168" s="240">
        <v>1280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153</v>
      </c>
      <c r="AU168" s="246" t="s">
        <v>85</v>
      </c>
      <c r="AV168" s="14" t="s">
        <v>148</v>
      </c>
      <c r="AW168" s="14" t="s">
        <v>34</v>
      </c>
      <c r="AX168" s="14" t="s">
        <v>83</v>
      </c>
      <c r="AY168" s="246" t="s">
        <v>140</v>
      </c>
    </row>
    <row r="169" s="2" customFormat="1" ht="16.5" customHeight="1">
      <c r="A169" s="39"/>
      <c r="B169" s="40"/>
      <c r="C169" s="205" t="s">
        <v>8</v>
      </c>
      <c r="D169" s="205" t="s">
        <v>143</v>
      </c>
      <c r="E169" s="206" t="s">
        <v>239</v>
      </c>
      <c r="F169" s="207" t="s">
        <v>240</v>
      </c>
      <c r="G169" s="208" t="s">
        <v>146</v>
      </c>
      <c r="H169" s="209">
        <v>70</v>
      </c>
      <c r="I169" s="210"/>
      <c r="J169" s="211">
        <f>ROUND(I169*H169,2)</f>
        <v>0</v>
      </c>
      <c r="K169" s="207" t="s">
        <v>147</v>
      </c>
      <c r="L169" s="45"/>
      <c r="M169" s="212" t="s">
        <v>19</v>
      </c>
      <c r="N169" s="213" t="s">
        <v>46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195</v>
      </c>
      <c r="AT169" s="216" t="s">
        <v>143</v>
      </c>
      <c r="AU169" s="216" t="s">
        <v>85</v>
      </c>
      <c r="AY169" s="18" t="s">
        <v>140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195</v>
      </c>
      <c r="BM169" s="216" t="s">
        <v>251</v>
      </c>
    </row>
    <row r="170" s="2" customFormat="1">
      <c r="A170" s="39"/>
      <c r="B170" s="40"/>
      <c r="C170" s="41"/>
      <c r="D170" s="218" t="s">
        <v>149</v>
      </c>
      <c r="E170" s="41"/>
      <c r="F170" s="219" t="s">
        <v>242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85</v>
      </c>
    </row>
    <row r="171" s="2" customFormat="1">
      <c r="A171" s="39"/>
      <c r="B171" s="40"/>
      <c r="C171" s="41"/>
      <c r="D171" s="223" t="s">
        <v>151</v>
      </c>
      <c r="E171" s="41"/>
      <c r="F171" s="224" t="s">
        <v>243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151</v>
      </c>
      <c r="AU171" s="18" t="s">
        <v>85</v>
      </c>
    </row>
    <row r="172" s="2" customFormat="1" ht="16.5" customHeight="1">
      <c r="A172" s="39"/>
      <c r="B172" s="40"/>
      <c r="C172" s="247" t="s">
        <v>226</v>
      </c>
      <c r="D172" s="247" t="s">
        <v>244</v>
      </c>
      <c r="E172" s="248" t="s">
        <v>245</v>
      </c>
      <c r="F172" s="249" t="s">
        <v>246</v>
      </c>
      <c r="G172" s="250" t="s">
        <v>146</v>
      </c>
      <c r="H172" s="251">
        <v>70</v>
      </c>
      <c r="I172" s="252"/>
      <c r="J172" s="253">
        <f>ROUND(I172*H172,2)</f>
        <v>0</v>
      </c>
      <c r="K172" s="249" t="s">
        <v>147</v>
      </c>
      <c r="L172" s="254"/>
      <c r="M172" s="255" t="s">
        <v>19</v>
      </c>
      <c r="N172" s="256" t="s">
        <v>46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247</v>
      </c>
      <c r="AT172" s="216" t="s">
        <v>244</v>
      </c>
      <c r="AU172" s="216" t="s">
        <v>85</v>
      </c>
      <c r="AY172" s="18" t="s">
        <v>140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83</v>
      </c>
      <c r="BK172" s="217">
        <f>ROUND(I172*H172,2)</f>
        <v>0</v>
      </c>
      <c r="BL172" s="18" t="s">
        <v>195</v>
      </c>
      <c r="BM172" s="216" t="s">
        <v>257</v>
      </c>
    </row>
    <row r="173" s="2" customFormat="1">
      <c r="A173" s="39"/>
      <c r="B173" s="40"/>
      <c r="C173" s="41"/>
      <c r="D173" s="218" t="s">
        <v>149</v>
      </c>
      <c r="E173" s="41"/>
      <c r="F173" s="219" t="s">
        <v>246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149</v>
      </c>
      <c r="AU173" s="18" t="s">
        <v>85</v>
      </c>
    </row>
    <row r="174" s="2" customFormat="1" ht="21.75" customHeight="1">
      <c r="A174" s="39"/>
      <c r="B174" s="40"/>
      <c r="C174" s="205" t="s">
        <v>190</v>
      </c>
      <c r="D174" s="205" t="s">
        <v>143</v>
      </c>
      <c r="E174" s="206" t="s">
        <v>399</v>
      </c>
      <c r="F174" s="207" t="s">
        <v>400</v>
      </c>
      <c r="G174" s="208" t="s">
        <v>146</v>
      </c>
      <c r="H174" s="209">
        <v>969.60000000000002</v>
      </c>
      <c r="I174" s="210"/>
      <c r="J174" s="211">
        <f>ROUND(I174*H174,2)</f>
        <v>0</v>
      </c>
      <c r="K174" s="207" t="s">
        <v>147</v>
      </c>
      <c r="L174" s="45"/>
      <c r="M174" s="212" t="s">
        <v>19</v>
      </c>
      <c r="N174" s="213" t="s">
        <v>46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195</v>
      </c>
      <c r="AT174" s="216" t="s">
        <v>143</v>
      </c>
      <c r="AU174" s="216" t="s">
        <v>85</v>
      </c>
      <c r="AY174" s="18" t="s">
        <v>140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83</v>
      </c>
      <c r="BK174" s="217">
        <f>ROUND(I174*H174,2)</f>
        <v>0</v>
      </c>
      <c r="BL174" s="18" t="s">
        <v>195</v>
      </c>
      <c r="BM174" s="216" t="s">
        <v>264</v>
      </c>
    </row>
    <row r="175" s="2" customFormat="1">
      <c r="A175" s="39"/>
      <c r="B175" s="40"/>
      <c r="C175" s="41"/>
      <c r="D175" s="218" t="s">
        <v>149</v>
      </c>
      <c r="E175" s="41"/>
      <c r="F175" s="219" t="s">
        <v>401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85</v>
      </c>
    </row>
    <row r="176" s="2" customFormat="1">
      <c r="A176" s="39"/>
      <c r="B176" s="40"/>
      <c r="C176" s="41"/>
      <c r="D176" s="223" t="s">
        <v>151</v>
      </c>
      <c r="E176" s="41"/>
      <c r="F176" s="224" t="s">
        <v>402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151</v>
      </c>
      <c r="AU176" s="18" t="s">
        <v>85</v>
      </c>
    </row>
    <row r="177" s="13" customFormat="1">
      <c r="A177" s="13"/>
      <c r="B177" s="225"/>
      <c r="C177" s="226"/>
      <c r="D177" s="218" t="s">
        <v>153</v>
      </c>
      <c r="E177" s="227" t="s">
        <v>19</v>
      </c>
      <c r="F177" s="228" t="s">
        <v>403</v>
      </c>
      <c r="G177" s="226"/>
      <c r="H177" s="229">
        <v>969.60000000000002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153</v>
      </c>
      <c r="AU177" s="235" t="s">
        <v>85</v>
      </c>
      <c r="AV177" s="13" t="s">
        <v>85</v>
      </c>
      <c r="AW177" s="13" t="s">
        <v>34</v>
      </c>
      <c r="AX177" s="13" t="s">
        <v>75</v>
      </c>
      <c r="AY177" s="235" t="s">
        <v>140</v>
      </c>
    </row>
    <row r="178" s="14" customFormat="1">
      <c r="A178" s="14"/>
      <c r="B178" s="236"/>
      <c r="C178" s="237"/>
      <c r="D178" s="218" t="s">
        <v>153</v>
      </c>
      <c r="E178" s="238" t="s">
        <v>19</v>
      </c>
      <c r="F178" s="239" t="s">
        <v>155</v>
      </c>
      <c r="G178" s="237"/>
      <c r="H178" s="240">
        <v>969.60000000000002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153</v>
      </c>
      <c r="AU178" s="246" t="s">
        <v>85</v>
      </c>
      <c r="AV178" s="14" t="s">
        <v>148</v>
      </c>
      <c r="AW178" s="14" t="s">
        <v>34</v>
      </c>
      <c r="AX178" s="14" t="s">
        <v>83</v>
      </c>
      <c r="AY178" s="246" t="s">
        <v>140</v>
      </c>
    </row>
    <row r="179" s="2" customFormat="1" ht="16.5" customHeight="1">
      <c r="A179" s="39"/>
      <c r="B179" s="40"/>
      <c r="C179" s="247" t="s">
        <v>238</v>
      </c>
      <c r="D179" s="247" t="s">
        <v>244</v>
      </c>
      <c r="E179" s="248" t="s">
        <v>255</v>
      </c>
      <c r="F179" s="249" t="s">
        <v>256</v>
      </c>
      <c r="G179" s="250" t="s">
        <v>146</v>
      </c>
      <c r="H179" s="251">
        <v>969.60000000000002</v>
      </c>
      <c r="I179" s="252"/>
      <c r="J179" s="253">
        <f>ROUND(I179*H179,2)</f>
        <v>0</v>
      </c>
      <c r="K179" s="249" t="s">
        <v>147</v>
      </c>
      <c r="L179" s="254"/>
      <c r="M179" s="255" t="s">
        <v>19</v>
      </c>
      <c r="N179" s="256" t="s">
        <v>46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247</v>
      </c>
      <c r="AT179" s="216" t="s">
        <v>244</v>
      </c>
      <c r="AU179" s="216" t="s">
        <v>85</v>
      </c>
      <c r="AY179" s="18" t="s">
        <v>140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83</v>
      </c>
      <c r="BK179" s="217">
        <f>ROUND(I179*H179,2)</f>
        <v>0</v>
      </c>
      <c r="BL179" s="18" t="s">
        <v>195</v>
      </c>
      <c r="BM179" s="216" t="s">
        <v>269</v>
      </c>
    </row>
    <row r="180" s="2" customFormat="1">
      <c r="A180" s="39"/>
      <c r="B180" s="40"/>
      <c r="C180" s="41"/>
      <c r="D180" s="218" t="s">
        <v>149</v>
      </c>
      <c r="E180" s="41"/>
      <c r="F180" s="219" t="s">
        <v>256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149</v>
      </c>
      <c r="AU180" s="18" t="s">
        <v>85</v>
      </c>
    </row>
    <row r="181" s="2" customFormat="1">
      <c r="A181" s="39"/>
      <c r="B181" s="40"/>
      <c r="C181" s="41"/>
      <c r="D181" s="218" t="s">
        <v>258</v>
      </c>
      <c r="E181" s="41"/>
      <c r="F181" s="257" t="s">
        <v>259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258</v>
      </c>
      <c r="AU181" s="18" t="s">
        <v>85</v>
      </c>
    </row>
    <row r="182" s="2" customFormat="1" ht="16.5" customHeight="1">
      <c r="A182" s="39"/>
      <c r="B182" s="40"/>
      <c r="C182" s="205" t="s">
        <v>201</v>
      </c>
      <c r="D182" s="205" t="s">
        <v>143</v>
      </c>
      <c r="E182" s="206" t="s">
        <v>262</v>
      </c>
      <c r="F182" s="207" t="s">
        <v>263</v>
      </c>
      <c r="G182" s="208" t="s">
        <v>146</v>
      </c>
      <c r="H182" s="209">
        <v>969.60000000000002</v>
      </c>
      <c r="I182" s="210"/>
      <c r="J182" s="211">
        <f>ROUND(I182*H182,2)</f>
        <v>0</v>
      </c>
      <c r="K182" s="207" t="s">
        <v>147</v>
      </c>
      <c r="L182" s="45"/>
      <c r="M182" s="212" t="s">
        <v>19</v>
      </c>
      <c r="N182" s="213" t="s">
        <v>46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195</v>
      </c>
      <c r="AT182" s="216" t="s">
        <v>143</v>
      </c>
      <c r="AU182" s="216" t="s">
        <v>85</v>
      </c>
      <c r="AY182" s="18" t="s">
        <v>140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83</v>
      </c>
      <c r="BK182" s="217">
        <f>ROUND(I182*H182,2)</f>
        <v>0</v>
      </c>
      <c r="BL182" s="18" t="s">
        <v>195</v>
      </c>
      <c r="BM182" s="216" t="s">
        <v>274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263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85</v>
      </c>
    </row>
    <row r="184" s="2" customFormat="1">
      <c r="A184" s="39"/>
      <c r="B184" s="40"/>
      <c r="C184" s="41"/>
      <c r="D184" s="223" t="s">
        <v>151</v>
      </c>
      <c r="E184" s="41"/>
      <c r="F184" s="224" t="s">
        <v>265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151</v>
      </c>
      <c r="AU184" s="18" t="s">
        <v>85</v>
      </c>
    </row>
    <row r="185" s="2" customFormat="1" ht="16.5" customHeight="1">
      <c r="A185" s="39"/>
      <c r="B185" s="40"/>
      <c r="C185" s="205" t="s">
        <v>261</v>
      </c>
      <c r="D185" s="205" t="s">
        <v>143</v>
      </c>
      <c r="E185" s="206" t="s">
        <v>266</v>
      </c>
      <c r="F185" s="207" t="s">
        <v>267</v>
      </c>
      <c r="G185" s="208" t="s">
        <v>268</v>
      </c>
      <c r="H185" s="209">
        <v>3</v>
      </c>
      <c r="I185" s="210"/>
      <c r="J185" s="211">
        <f>ROUND(I185*H185,2)</f>
        <v>0</v>
      </c>
      <c r="K185" s="207" t="s">
        <v>147</v>
      </c>
      <c r="L185" s="45"/>
      <c r="M185" s="212" t="s">
        <v>19</v>
      </c>
      <c r="N185" s="213" t="s">
        <v>46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195</v>
      </c>
      <c r="AT185" s="216" t="s">
        <v>143</v>
      </c>
      <c r="AU185" s="216" t="s">
        <v>85</v>
      </c>
      <c r="AY185" s="18" t="s">
        <v>140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83</v>
      </c>
      <c r="BK185" s="217">
        <f>ROUND(I185*H185,2)</f>
        <v>0</v>
      </c>
      <c r="BL185" s="18" t="s">
        <v>195</v>
      </c>
      <c r="BM185" s="216" t="s">
        <v>281</v>
      </c>
    </row>
    <row r="186" s="2" customFormat="1">
      <c r="A186" s="39"/>
      <c r="B186" s="40"/>
      <c r="C186" s="41"/>
      <c r="D186" s="218" t="s">
        <v>149</v>
      </c>
      <c r="E186" s="41"/>
      <c r="F186" s="219" t="s">
        <v>270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149</v>
      </c>
      <c r="AU186" s="18" t="s">
        <v>85</v>
      </c>
    </row>
    <row r="187" s="2" customFormat="1">
      <c r="A187" s="39"/>
      <c r="B187" s="40"/>
      <c r="C187" s="41"/>
      <c r="D187" s="223" t="s">
        <v>151</v>
      </c>
      <c r="E187" s="41"/>
      <c r="F187" s="224" t="s">
        <v>271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151</v>
      </c>
      <c r="AU187" s="18" t="s">
        <v>85</v>
      </c>
    </row>
    <row r="188" s="2" customFormat="1" ht="24.15" customHeight="1">
      <c r="A188" s="39"/>
      <c r="B188" s="40"/>
      <c r="C188" s="247" t="s">
        <v>206</v>
      </c>
      <c r="D188" s="247" t="s">
        <v>244</v>
      </c>
      <c r="E188" s="248" t="s">
        <v>272</v>
      </c>
      <c r="F188" s="249" t="s">
        <v>273</v>
      </c>
      <c r="G188" s="250" t="s">
        <v>268</v>
      </c>
      <c r="H188" s="251">
        <v>3</v>
      </c>
      <c r="I188" s="252"/>
      <c r="J188" s="253">
        <f>ROUND(I188*H188,2)</f>
        <v>0</v>
      </c>
      <c r="K188" s="249" t="s">
        <v>147</v>
      </c>
      <c r="L188" s="254"/>
      <c r="M188" s="255" t="s">
        <v>19</v>
      </c>
      <c r="N188" s="256" t="s">
        <v>46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247</v>
      </c>
      <c r="AT188" s="216" t="s">
        <v>244</v>
      </c>
      <c r="AU188" s="216" t="s">
        <v>85</v>
      </c>
      <c r="AY188" s="18" t="s">
        <v>140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83</v>
      </c>
      <c r="BK188" s="217">
        <f>ROUND(I188*H188,2)</f>
        <v>0</v>
      </c>
      <c r="BL188" s="18" t="s">
        <v>195</v>
      </c>
      <c r="BM188" s="216" t="s">
        <v>289</v>
      </c>
    </row>
    <row r="189" s="2" customFormat="1">
      <c r="A189" s="39"/>
      <c r="B189" s="40"/>
      <c r="C189" s="41"/>
      <c r="D189" s="218" t="s">
        <v>149</v>
      </c>
      <c r="E189" s="41"/>
      <c r="F189" s="219" t="s">
        <v>273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149</v>
      </c>
      <c r="AU189" s="18" t="s">
        <v>85</v>
      </c>
    </row>
    <row r="190" s="12" customFormat="1" ht="22.8" customHeight="1">
      <c r="A190" s="12"/>
      <c r="B190" s="189"/>
      <c r="C190" s="190"/>
      <c r="D190" s="191" t="s">
        <v>74</v>
      </c>
      <c r="E190" s="203" t="s">
        <v>404</v>
      </c>
      <c r="F190" s="203" t="s">
        <v>405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SUM(P191:P212)</f>
        <v>0</v>
      </c>
      <c r="Q190" s="197"/>
      <c r="R190" s="198">
        <f>SUM(R191:R212)</f>
        <v>0</v>
      </c>
      <c r="S190" s="197"/>
      <c r="T190" s="199">
        <f>SUM(T191:T212)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85</v>
      </c>
      <c r="AT190" s="201" t="s">
        <v>74</v>
      </c>
      <c r="AU190" s="201" t="s">
        <v>83</v>
      </c>
      <c r="AY190" s="200" t="s">
        <v>140</v>
      </c>
      <c r="BK190" s="202">
        <f>SUM(BK191:BK212)</f>
        <v>0</v>
      </c>
    </row>
    <row r="191" s="2" customFormat="1" ht="24.15" customHeight="1">
      <c r="A191" s="39"/>
      <c r="B191" s="40"/>
      <c r="C191" s="205" t="s">
        <v>286</v>
      </c>
      <c r="D191" s="205" t="s">
        <v>143</v>
      </c>
      <c r="E191" s="206" t="s">
        <v>406</v>
      </c>
      <c r="F191" s="207" t="s">
        <v>407</v>
      </c>
      <c r="G191" s="208" t="s">
        <v>146</v>
      </c>
      <c r="H191" s="209">
        <v>1060.3199999999999</v>
      </c>
      <c r="I191" s="210"/>
      <c r="J191" s="211">
        <f>ROUND(I191*H191,2)</f>
        <v>0</v>
      </c>
      <c r="K191" s="207" t="s">
        <v>147</v>
      </c>
      <c r="L191" s="45"/>
      <c r="M191" s="212" t="s">
        <v>19</v>
      </c>
      <c r="N191" s="213" t="s">
        <v>46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195</v>
      </c>
      <c r="AT191" s="216" t="s">
        <v>143</v>
      </c>
      <c r="AU191" s="216" t="s">
        <v>85</v>
      </c>
      <c r="AY191" s="18" t="s">
        <v>140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83</v>
      </c>
      <c r="BK191" s="217">
        <f>ROUND(I191*H191,2)</f>
        <v>0</v>
      </c>
      <c r="BL191" s="18" t="s">
        <v>195</v>
      </c>
      <c r="BM191" s="216" t="s">
        <v>295</v>
      </c>
    </row>
    <row r="192" s="2" customFormat="1">
      <c r="A192" s="39"/>
      <c r="B192" s="40"/>
      <c r="C192" s="41"/>
      <c r="D192" s="218" t="s">
        <v>149</v>
      </c>
      <c r="E192" s="41"/>
      <c r="F192" s="219" t="s">
        <v>408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149</v>
      </c>
      <c r="AU192" s="18" t="s">
        <v>85</v>
      </c>
    </row>
    <row r="193" s="2" customFormat="1">
      <c r="A193" s="39"/>
      <c r="B193" s="40"/>
      <c r="C193" s="41"/>
      <c r="D193" s="223" t="s">
        <v>151</v>
      </c>
      <c r="E193" s="41"/>
      <c r="F193" s="224" t="s">
        <v>409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151</v>
      </c>
      <c r="AU193" s="18" t="s">
        <v>85</v>
      </c>
    </row>
    <row r="194" s="13" customFormat="1">
      <c r="A194" s="13"/>
      <c r="B194" s="225"/>
      <c r="C194" s="226"/>
      <c r="D194" s="218" t="s">
        <v>153</v>
      </c>
      <c r="E194" s="227" t="s">
        <v>19</v>
      </c>
      <c r="F194" s="228" t="s">
        <v>410</v>
      </c>
      <c r="G194" s="226"/>
      <c r="H194" s="229">
        <v>1060.3199999999999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153</v>
      </c>
      <c r="AU194" s="235" t="s">
        <v>85</v>
      </c>
      <c r="AV194" s="13" t="s">
        <v>85</v>
      </c>
      <c r="AW194" s="13" t="s">
        <v>34</v>
      </c>
      <c r="AX194" s="13" t="s">
        <v>75</v>
      </c>
      <c r="AY194" s="235" t="s">
        <v>140</v>
      </c>
    </row>
    <row r="195" s="14" customFormat="1">
      <c r="A195" s="14"/>
      <c r="B195" s="236"/>
      <c r="C195" s="237"/>
      <c r="D195" s="218" t="s">
        <v>153</v>
      </c>
      <c r="E195" s="238" t="s">
        <v>19</v>
      </c>
      <c r="F195" s="239" t="s">
        <v>155</v>
      </c>
      <c r="G195" s="237"/>
      <c r="H195" s="240">
        <v>1060.3199999999999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153</v>
      </c>
      <c r="AU195" s="246" t="s">
        <v>85</v>
      </c>
      <c r="AV195" s="14" t="s">
        <v>148</v>
      </c>
      <c r="AW195" s="14" t="s">
        <v>34</v>
      </c>
      <c r="AX195" s="14" t="s">
        <v>83</v>
      </c>
      <c r="AY195" s="246" t="s">
        <v>140</v>
      </c>
    </row>
    <row r="196" s="2" customFormat="1" ht="16.5" customHeight="1">
      <c r="A196" s="39"/>
      <c r="B196" s="40"/>
      <c r="C196" s="247" t="s">
        <v>411</v>
      </c>
      <c r="D196" s="247" t="s">
        <v>244</v>
      </c>
      <c r="E196" s="248" t="s">
        <v>412</v>
      </c>
      <c r="F196" s="249" t="s">
        <v>413</v>
      </c>
      <c r="G196" s="250" t="s">
        <v>146</v>
      </c>
      <c r="H196" s="251">
        <v>768</v>
      </c>
      <c r="I196" s="252"/>
      <c r="J196" s="253">
        <f>ROUND(I196*H196,2)</f>
        <v>0</v>
      </c>
      <c r="K196" s="249" t="s">
        <v>147</v>
      </c>
      <c r="L196" s="254"/>
      <c r="M196" s="255" t="s">
        <v>19</v>
      </c>
      <c r="N196" s="256" t="s">
        <v>46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247</v>
      </c>
      <c r="AT196" s="216" t="s">
        <v>244</v>
      </c>
      <c r="AU196" s="216" t="s">
        <v>85</v>
      </c>
      <c r="AY196" s="18" t="s">
        <v>140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83</v>
      </c>
      <c r="BK196" s="217">
        <f>ROUND(I196*H196,2)</f>
        <v>0</v>
      </c>
      <c r="BL196" s="18" t="s">
        <v>195</v>
      </c>
      <c r="BM196" s="216" t="s">
        <v>303</v>
      </c>
    </row>
    <row r="197" s="2" customFormat="1">
      <c r="A197" s="39"/>
      <c r="B197" s="40"/>
      <c r="C197" s="41"/>
      <c r="D197" s="218" t="s">
        <v>149</v>
      </c>
      <c r="E197" s="41"/>
      <c r="F197" s="219" t="s">
        <v>413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149</v>
      </c>
      <c r="AU197" s="18" t="s">
        <v>85</v>
      </c>
    </row>
    <row r="198" s="13" customFormat="1">
      <c r="A198" s="13"/>
      <c r="B198" s="225"/>
      <c r="C198" s="226"/>
      <c r="D198" s="218" t="s">
        <v>153</v>
      </c>
      <c r="E198" s="227" t="s">
        <v>19</v>
      </c>
      <c r="F198" s="228" t="s">
        <v>414</v>
      </c>
      <c r="G198" s="226"/>
      <c r="H198" s="229">
        <v>768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153</v>
      </c>
      <c r="AU198" s="235" t="s">
        <v>85</v>
      </c>
      <c r="AV198" s="13" t="s">
        <v>85</v>
      </c>
      <c r="AW198" s="13" t="s">
        <v>34</v>
      </c>
      <c r="AX198" s="13" t="s">
        <v>75</v>
      </c>
      <c r="AY198" s="235" t="s">
        <v>140</v>
      </c>
    </row>
    <row r="199" s="14" customFormat="1">
      <c r="A199" s="14"/>
      <c r="B199" s="236"/>
      <c r="C199" s="237"/>
      <c r="D199" s="218" t="s">
        <v>153</v>
      </c>
      <c r="E199" s="238" t="s">
        <v>19</v>
      </c>
      <c r="F199" s="239" t="s">
        <v>155</v>
      </c>
      <c r="G199" s="237"/>
      <c r="H199" s="240">
        <v>768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153</v>
      </c>
      <c r="AU199" s="246" t="s">
        <v>85</v>
      </c>
      <c r="AV199" s="14" t="s">
        <v>148</v>
      </c>
      <c r="AW199" s="14" t="s">
        <v>34</v>
      </c>
      <c r="AX199" s="14" t="s">
        <v>83</v>
      </c>
      <c r="AY199" s="246" t="s">
        <v>140</v>
      </c>
    </row>
    <row r="200" s="2" customFormat="1" ht="16.5" customHeight="1">
      <c r="A200" s="39"/>
      <c r="B200" s="40"/>
      <c r="C200" s="247" t="s">
        <v>300</v>
      </c>
      <c r="D200" s="247" t="s">
        <v>244</v>
      </c>
      <c r="E200" s="248" t="s">
        <v>415</v>
      </c>
      <c r="F200" s="249" t="s">
        <v>416</v>
      </c>
      <c r="G200" s="250" t="s">
        <v>146</v>
      </c>
      <c r="H200" s="251">
        <v>201.59999999999999</v>
      </c>
      <c r="I200" s="252"/>
      <c r="J200" s="253">
        <f>ROUND(I200*H200,2)</f>
        <v>0</v>
      </c>
      <c r="K200" s="249" t="s">
        <v>147</v>
      </c>
      <c r="L200" s="254"/>
      <c r="M200" s="255" t="s">
        <v>19</v>
      </c>
      <c r="N200" s="256" t="s">
        <v>46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247</v>
      </c>
      <c r="AT200" s="216" t="s">
        <v>244</v>
      </c>
      <c r="AU200" s="216" t="s">
        <v>85</v>
      </c>
      <c r="AY200" s="18" t="s">
        <v>140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83</v>
      </c>
      <c r="BK200" s="217">
        <f>ROUND(I200*H200,2)</f>
        <v>0</v>
      </c>
      <c r="BL200" s="18" t="s">
        <v>195</v>
      </c>
      <c r="BM200" s="216" t="s">
        <v>309</v>
      </c>
    </row>
    <row r="201" s="2" customFormat="1">
      <c r="A201" s="39"/>
      <c r="B201" s="40"/>
      <c r="C201" s="41"/>
      <c r="D201" s="218" t="s">
        <v>149</v>
      </c>
      <c r="E201" s="41"/>
      <c r="F201" s="219" t="s">
        <v>416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149</v>
      </c>
      <c r="AU201" s="18" t="s">
        <v>85</v>
      </c>
    </row>
    <row r="202" s="13" customFormat="1">
      <c r="A202" s="13"/>
      <c r="B202" s="225"/>
      <c r="C202" s="226"/>
      <c r="D202" s="218" t="s">
        <v>153</v>
      </c>
      <c r="E202" s="227" t="s">
        <v>19</v>
      </c>
      <c r="F202" s="228" t="s">
        <v>417</v>
      </c>
      <c r="G202" s="226"/>
      <c r="H202" s="229">
        <v>201.59999999999999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153</v>
      </c>
      <c r="AU202" s="235" t="s">
        <v>85</v>
      </c>
      <c r="AV202" s="13" t="s">
        <v>85</v>
      </c>
      <c r="AW202" s="13" t="s">
        <v>34</v>
      </c>
      <c r="AX202" s="13" t="s">
        <v>75</v>
      </c>
      <c r="AY202" s="235" t="s">
        <v>140</v>
      </c>
    </row>
    <row r="203" s="14" customFormat="1">
      <c r="A203" s="14"/>
      <c r="B203" s="236"/>
      <c r="C203" s="237"/>
      <c r="D203" s="218" t="s">
        <v>153</v>
      </c>
      <c r="E203" s="238" t="s">
        <v>19</v>
      </c>
      <c r="F203" s="239" t="s">
        <v>155</v>
      </c>
      <c r="G203" s="237"/>
      <c r="H203" s="240">
        <v>201.59999999999999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153</v>
      </c>
      <c r="AU203" s="246" t="s">
        <v>85</v>
      </c>
      <c r="AV203" s="14" t="s">
        <v>148</v>
      </c>
      <c r="AW203" s="14" t="s">
        <v>34</v>
      </c>
      <c r="AX203" s="14" t="s">
        <v>83</v>
      </c>
      <c r="AY203" s="246" t="s">
        <v>140</v>
      </c>
    </row>
    <row r="204" s="2" customFormat="1" ht="21.75" customHeight="1">
      <c r="A204" s="39"/>
      <c r="B204" s="40"/>
      <c r="C204" s="205" t="s">
        <v>418</v>
      </c>
      <c r="D204" s="205" t="s">
        <v>143</v>
      </c>
      <c r="E204" s="206" t="s">
        <v>419</v>
      </c>
      <c r="F204" s="207" t="s">
        <v>420</v>
      </c>
      <c r="G204" s="208" t="s">
        <v>146</v>
      </c>
      <c r="H204" s="209">
        <v>768</v>
      </c>
      <c r="I204" s="210"/>
      <c r="J204" s="211">
        <f>ROUND(I204*H204,2)</f>
        <v>0</v>
      </c>
      <c r="K204" s="207" t="s">
        <v>147</v>
      </c>
      <c r="L204" s="45"/>
      <c r="M204" s="212" t="s">
        <v>19</v>
      </c>
      <c r="N204" s="213" t="s">
        <v>46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195</v>
      </c>
      <c r="AT204" s="216" t="s">
        <v>143</v>
      </c>
      <c r="AU204" s="216" t="s">
        <v>85</v>
      </c>
      <c r="AY204" s="18" t="s">
        <v>140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83</v>
      </c>
      <c r="BK204" s="217">
        <f>ROUND(I204*H204,2)</f>
        <v>0</v>
      </c>
      <c r="BL204" s="18" t="s">
        <v>195</v>
      </c>
      <c r="BM204" s="216" t="s">
        <v>314</v>
      </c>
    </row>
    <row r="205" s="2" customFormat="1">
      <c r="A205" s="39"/>
      <c r="B205" s="40"/>
      <c r="C205" s="41"/>
      <c r="D205" s="218" t="s">
        <v>149</v>
      </c>
      <c r="E205" s="41"/>
      <c r="F205" s="219" t="s">
        <v>421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149</v>
      </c>
      <c r="AU205" s="18" t="s">
        <v>85</v>
      </c>
    </row>
    <row r="206" s="2" customFormat="1">
      <c r="A206" s="39"/>
      <c r="B206" s="40"/>
      <c r="C206" s="41"/>
      <c r="D206" s="223" t="s">
        <v>151</v>
      </c>
      <c r="E206" s="41"/>
      <c r="F206" s="224" t="s">
        <v>422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151</v>
      </c>
      <c r="AU206" s="18" t="s">
        <v>85</v>
      </c>
    </row>
    <row r="207" s="13" customFormat="1">
      <c r="A207" s="13"/>
      <c r="B207" s="225"/>
      <c r="C207" s="226"/>
      <c r="D207" s="218" t="s">
        <v>153</v>
      </c>
      <c r="E207" s="227" t="s">
        <v>19</v>
      </c>
      <c r="F207" s="228" t="s">
        <v>423</v>
      </c>
      <c r="G207" s="226"/>
      <c r="H207" s="229">
        <v>768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153</v>
      </c>
      <c r="AU207" s="235" t="s">
        <v>85</v>
      </c>
      <c r="AV207" s="13" t="s">
        <v>85</v>
      </c>
      <c r="AW207" s="13" t="s">
        <v>34</v>
      </c>
      <c r="AX207" s="13" t="s">
        <v>75</v>
      </c>
      <c r="AY207" s="235" t="s">
        <v>140</v>
      </c>
    </row>
    <row r="208" s="14" customFormat="1">
      <c r="A208" s="14"/>
      <c r="B208" s="236"/>
      <c r="C208" s="237"/>
      <c r="D208" s="218" t="s">
        <v>153</v>
      </c>
      <c r="E208" s="238" t="s">
        <v>19</v>
      </c>
      <c r="F208" s="239" t="s">
        <v>155</v>
      </c>
      <c r="G208" s="237"/>
      <c r="H208" s="240">
        <v>768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153</v>
      </c>
      <c r="AU208" s="246" t="s">
        <v>85</v>
      </c>
      <c r="AV208" s="14" t="s">
        <v>148</v>
      </c>
      <c r="AW208" s="14" t="s">
        <v>34</v>
      </c>
      <c r="AX208" s="14" t="s">
        <v>83</v>
      </c>
      <c r="AY208" s="246" t="s">
        <v>140</v>
      </c>
    </row>
    <row r="209" s="2" customFormat="1" ht="16.5" customHeight="1">
      <c r="A209" s="39"/>
      <c r="B209" s="40"/>
      <c r="C209" s="247" t="s">
        <v>424</v>
      </c>
      <c r="D209" s="247" t="s">
        <v>244</v>
      </c>
      <c r="E209" s="248" t="s">
        <v>425</v>
      </c>
      <c r="F209" s="249" t="s">
        <v>426</v>
      </c>
      <c r="G209" s="250" t="s">
        <v>374</v>
      </c>
      <c r="H209" s="251">
        <v>61.439999999999998</v>
      </c>
      <c r="I209" s="252"/>
      <c r="J209" s="253">
        <f>ROUND(I209*H209,2)</f>
        <v>0</v>
      </c>
      <c r="K209" s="249" t="s">
        <v>147</v>
      </c>
      <c r="L209" s="254"/>
      <c r="M209" s="255" t="s">
        <v>19</v>
      </c>
      <c r="N209" s="256" t="s">
        <v>46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247</v>
      </c>
      <c r="AT209" s="216" t="s">
        <v>244</v>
      </c>
      <c r="AU209" s="216" t="s">
        <v>85</v>
      </c>
      <c r="AY209" s="18" t="s">
        <v>140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83</v>
      </c>
      <c r="BK209" s="217">
        <f>ROUND(I209*H209,2)</f>
        <v>0</v>
      </c>
      <c r="BL209" s="18" t="s">
        <v>195</v>
      </c>
      <c r="BM209" s="216" t="s">
        <v>317</v>
      </c>
    </row>
    <row r="210" s="2" customFormat="1">
      <c r="A210" s="39"/>
      <c r="B210" s="40"/>
      <c r="C210" s="41"/>
      <c r="D210" s="218" t="s">
        <v>149</v>
      </c>
      <c r="E210" s="41"/>
      <c r="F210" s="219" t="s">
        <v>426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149</v>
      </c>
      <c r="AU210" s="18" t="s">
        <v>85</v>
      </c>
    </row>
    <row r="211" s="13" customFormat="1">
      <c r="A211" s="13"/>
      <c r="B211" s="225"/>
      <c r="C211" s="226"/>
      <c r="D211" s="218" t="s">
        <v>153</v>
      </c>
      <c r="E211" s="227" t="s">
        <v>19</v>
      </c>
      <c r="F211" s="228" t="s">
        <v>427</v>
      </c>
      <c r="G211" s="226"/>
      <c r="H211" s="229">
        <v>61.439999999999998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153</v>
      </c>
      <c r="AU211" s="235" t="s">
        <v>85</v>
      </c>
      <c r="AV211" s="13" t="s">
        <v>85</v>
      </c>
      <c r="AW211" s="13" t="s">
        <v>34</v>
      </c>
      <c r="AX211" s="13" t="s">
        <v>75</v>
      </c>
      <c r="AY211" s="235" t="s">
        <v>140</v>
      </c>
    </row>
    <row r="212" s="14" customFormat="1">
      <c r="A212" s="14"/>
      <c r="B212" s="236"/>
      <c r="C212" s="237"/>
      <c r="D212" s="218" t="s">
        <v>153</v>
      </c>
      <c r="E212" s="238" t="s">
        <v>19</v>
      </c>
      <c r="F212" s="239" t="s">
        <v>155</v>
      </c>
      <c r="G212" s="237"/>
      <c r="H212" s="240">
        <v>61.439999999999998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153</v>
      </c>
      <c r="AU212" s="246" t="s">
        <v>85</v>
      </c>
      <c r="AV212" s="14" t="s">
        <v>148</v>
      </c>
      <c r="AW212" s="14" t="s">
        <v>34</v>
      </c>
      <c r="AX212" s="14" t="s">
        <v>83</v>
      </c>
      <c r="AY212" s="246" t="s">
        <v>140</v>
      </c>
    </row>
    <row r="213" s="12" customFormat="1" ht="22.8" customHeight="1">
      <c r="A213" s="12"/>
      <c r="B213" s="189"/>
      <c r="C213" s="190"/>
      <c r="D213" s="191" t="s">
        <v>74</v>
      </c>
      <c r="E213" s="203" t="s">
        <v>428</v>
      </c>
      <c r="F213" s="203" t="s">
        <v>429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SUM(P214:P223)</f>
        <v>0</v>
      </c>
      <c r="Q213" s="197"/>
      <c r="R213" s="198">
        <f>SUM(R214:R223)</f>
        <v>0</v>
      </c>
      <c r="S213" s="197"/>
      <c r="T213" s="199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85</v>
      </c>
      <c r="AT213" s="201" t="s">
        <v>74</v>
      </c>
      <c r="AU213" s="201" t="s">
        <v>83</v>
      </c>
      <c r="AY213" s="200" t="s">
        <v>140</v>
      </c>
      <c r="BK213" s="202">
        <f>SUM(BK214:BK223)</f>
        <v>0</v>
      </c>
    </row>
    <row r="214" s="2" customFormat="1" ht="16.5" customHeight="1">
      <c r="A214" s="39"/>
      <c r="B214" s="40"/>
      <c r="C214" s="205" t="s">
        <v>327</v>
      </c>
      <c r="D214" s="205" t="s">
        <v>143</v>
      </c>
      <c r="E214" s="206" t="s">
        <v>430</v>
      </c>
      <c r="F214" s="207" t="s">
        <v>431</v>
      </c>
      <c r="G214" s="208" t="s">
        <v>279</v>
      </c>
      <c r="H214" s="209">
        <v>5</v>
      </c>
      <c r="I214" s="210"/>
      <c r="J214" s="211">
        <f>ROUND(I214*H214,2)</f>
        <v>0</v>
      </c>
      <c r="K214" s="207" t="s">
        <v>147</v>
      </c>
      <c r="L214" s="45"/>
      <c r="M214" s="212" t="s">
        <v>19</v>
      </c>
      <c r="N214" s="213" t="s">
        <v>46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195</v>
      </c>
      <c r="AT214" s="216" t="s">
        <v>143</v>
      </c>
      <c r="AU214" s="216" t="s">
        <v>85</v>
      </c>
      <c r="AY214" s="18" t="s">
        <v>140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83</v>
      </c>
      <c r="BK214" s="217">
        <f>ROUND(I214*H214,2)</f>
        <v>0</v>
      </c>
      <c r="BL214" s="18" t="s">
        <v>195</v>
      </c>
      <c r="BM214" s="216" t="s">
        <v>321</v>
      </c>
    </row>
    <row r="215" s="2" customFormat="1">
      <c r="A215" s="39"/>
      <c r="B215" s="40"/>
      <c r="C215" s="41"/>
      <c r="D215" s="218" t="s">
        <v>149</v>
      </c>
      <c r="E215" s="41"/>
      <c r="F215" s="219" t="s">
        <v>432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149</v>
      </c>
      <c r="AU215" s="18" t="s">
        <v>85</v>
      </c>
    </row>
    <row r="216" s="2" customFormat="1">
      <c r="A216" s="39"/>
      <c r="B216" s="40"/>
      <c r="C216" s="41"/>
      <c r="D216" s="223" t="s">
        <v>151</v>
      </c>
      <c r="E216" s="41"/>
      <c r="F216" s="224" t="s">
        <v>433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151</v>
      </c>
      <c r="AU216" s="18" t="s">
        <v>85</v>
      </c>
    </row>
    <row r="217" s="2" customFormat="1" ht="16.5" customHeight="1">
      <c r="A217" s="39"/>
      <c r="B217" s="40"/>
      <c r="C217" s="205" t="s">
        <v>247</v>
      </c>
      <c r="D217" s="205" t="s">
        <v>143</v>
      </c>
      <c r="E217" s="206" t="s">
        <v>434</v>
      </c>
      <c r="F217" s="207" t="s">
        <v>435</v>
      </c>
      <c r="G217" s="208" t="s">
        <v>279</v>
      </c>
      <c r="H217" s="209">
        <v>5</v>
      </c>
      <c r="I217" s="210"/>
      <c r="J217" s="211">
        <f>ROUND(I217*H217,2)</f>
        <v>0</v>
      </c>
      <c r="K217" s="207" t="s">
        <v>147</v>
      </c>
      <c r="L217" s="45"/>
      <c r="M217" s="212" t="s">
        <v>19</v>
      </c>
      <c r="N217" s="213" t="s">
        <v>46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195</v>
      </c>
      <c r="AT217" s="216" t="s">
        <v>143</v>
      </c>
      <c r="AU217" s="216" t="s">
        <v>85</v>
      </c>
      <c r="AY217" s="18" t="s">
        <v>140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83</v>
      </c>
      <c r="BK217" s="217">
        <f>ROUND(I217*H217,2)</f>
        <v>0</v>
      </c>
      <c r="BL217" s="18" t="s">
        <v>195</v>
      </c>
      <c r="BM217" s="216" t="s">
        <v>324</v>
      </c>
    </row>
    <row r="218" s="2" customFormat="1">
      <c r="A218" s="39"/>
      <c r="B218" s="40"/>
      <c r="C218" s="41"/>
      <c r="D218" s="218" t="s">
        <v>149</v>
      </c>
      <c r="E218" s="41"/>
      <c r="F218" s="219" t="s">
        <v>436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149</v>
      </c>
      <c r="AU218" s="18" t="s">
        <v>85</v>
      </c>
    </row>
    <row r="219" s="2" customFormat="1">
      <c r="A219" s="39"/>
      <c r="B219" s="40"/>
      <c r="C219" s="41"/>
      <c r="D219" s="223" t="s">
        <v>151</v>
      </c>
      <c r="E219" s="41"/>
      <c r="F219" s="224" t="s">
        <v>437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151</v>
      </c>
      <c r="AU219" s="18" t="s">
        <v>85</v>
      </c>
    </row>
    <row r="220" s="2" customFormat="1">
      <c r="A220" s="39"/>
      <c r="B220" s="40"/>
      <c r="C220" s="41"/>
      <c r="D220" s="218" t="s">
        <v>258</v>
      </c>
      <c r="E220" s="41"/>
      <c r="F220" s="257" t="s">
        <v>438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258</v>
      </c>
      <c r="AU220" s="18" t="s">
        <v>85</v>
      </c>
    </row>
    <row r="221" s="2" customFormat="1" ht="21.75" customHeight="1">
      <c r="A221" s="39"/>
      <c r="B221" s="40"/>
      <c r="C221" s="247" t="s">
        <v>339</v>
      </c>
      <c r="D221" s="247" t="s">
        <v>244</v>
      </c>
      <c r="E221" s="248" t="s">
        <v>439</v>
      </c>
      <c r="F221" s="249" t="s">
        <v>440</v>
      </c>
      <c r="G221" s="250" t="s">
        <v>279</v>
      </c>
      <c r="H221" s="251">
        <v>5</v>
      </c>
      <c r="I221" s="252"/>
      <c r="J221" s="253">
        <f>ROUND(I221*H221,2)</f>
        <v>0</v>
      </c>
      <c r="K221" s="249" t="s">
        <v>147</v>
      </c>
      <c r="L221" s="254"/>
      <c r="M221" s="255" t="s">
        <v>19</v>
      </c>
      <c r="N221" s="256" t="s">
        <v>46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247</v>
      </c>
      <c r="AT221" s="216" t="s">
        <v>244</v>
      </c>
      <c r="AU221" s="216" t="s">
        <v>85</v>
      </c>
      <c r="AY221" s="18" t="s">
        <v>140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83</v>
      </c>
      <c r="BK221" s="217">
        <f>ROUND(I221*H221,2)</f>
        <v>0</v>
      </c>
      <c r="BL221" s="18" t="s">
        <v>195</v>
      </c>
      <c r="BM221" s="216" t="s">
        <v>330</v>
      </c>
    </row>
    <row r="222" s="2" customFormat="1">
      <c r="A222" s="39"/>
      <c r="B222" s="40"/>
      <c r="C222" s="41"/>
      <c r="D222" s="218" t="s">
        <v>149</v>
      </c>
      <c r="E222" s="41"/>
      <c r="F222" s="219" t="s">
        <v>440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149</v>
      </c>
      <c r="AU222" s="18" t="s">
        <v>85</v>
      </c>
    </row>
    <row r="223" s="2" customFormat="1">
      <c r="A223" s="39"/>
      <c r="B223" s="40"/>
      <c r="C223" s="41"/>
      <c r="D223" s="218" t="s">
        <v>258</v>
      </c>
      <c r="E223" s="41"/>
      <c r="F223" s="257" t="s">
        <v>438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258</v>
      </c>
      <c r="AU223" s="18" t="s">
        <v>85</v>
      </c>
    </row>
    <row r="224" s="12" customFormat="1" ht="22.8" customHeight="1">
      <c r="A224" s="12"/>
      <c r="B224" s="189"/>
      <c r="C224" s="190"/>
      <c r="D224" s="191" t="s">
        <v>74</v>
      </c>
      <c r="E224" s="203" t="s">
        <v>275</v>
      </c>
      <c r="F224" s="203" t="s">
        <v>276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SUM(P225:P227)</f>
        <v>0</v>
      </c>
      <c r="Q224" s="197"/>
      <c r="R224" s="198">
        <f>SUM(R225:R227)</f>
        <v>0</v>
      </c>
      <c r="S224" s="197"/>
      <c r="T224" s="199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85</v>
      </c>
      <c r="AT224" s="201" t="s">
        <v>74</v>
      </c>
      <c r="AU224" s="201" t="s">
        <v>83</v>
      </c>
      <c r="AY224" s="200" t="s">
        <v>140</v>
      </c>
      <c r="BK224" s="202">
        <f>SUM(BK225:BK227)</f>
        <v>0</v>
      </c>
    </row>
    <row r="225" s="2" customFormat="1" ht="21.75" customHeight="1">
      <c r="A225" s="39"/>
      <c r="B225" s="40"/>
      <c r="C225" s="205" t="s">
        <v>251</v>
      </c>
      <c r="D225" s="205" t="s">
        <v>143</v>
      </c>
      <c r="E225" s="206" t="s">
        <v>277</v>
      </c>
      <c r="F225" s="207" t="s">
        <v>278</v>
      </c>
      <c r="G225" s="208" t="s">
        <v>279</v>
      </c>
      <c r="H225" s="209">
        <v>1</v>
      </c>
      <c r="I225" s="210"/>
      <c r="J225" s="211">
        <f>ROUND(I225*H225,2)</f>
        <v>0</v>
      </c>
      <c r="K225" s="207" t="s">
        <v>280</v>
      </c>
      <c r="L225" s="45"/>
      <c r="M225" s="212" t="s">
        <v>19</v>
      </c>
      <c r="N225" s="213" t="s">
        <v>46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195</v>
      </c>
      <c r="AT225" s="216" t="s">
        <v>143</v>
      </c>
      <c r="AU225" s="216" t="s">
        <v>85</v>
      </c>
      <c r="AY225" s="18" t="s">
        <v>140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83</v>
      </c>
      <c r="BK225" s="217">
        <f>ROUND(I225*H225,2)</f>
        <v>0</v>
      </c>
      <c r="BL225" s="18" t="s">
        <v>195</v>
      </c>
      <c r="BM225" s="216" t="s">
        <v>364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282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85</v>
      </c>
    </row>
    <row r="227" s="2" customFormat="1">
      <c r="A227" s="39"/>
      <c r="B227" s="40"/>
      <c r="C227" s="41"/>
      <c r="D227" s="223" t="s">
        <v>151</v>
      </c>
      <c r="E227" s="41"/>
      <c r="F227" s="224" t="s">
        <v>283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151</v>
      </c>
      <c r="AU227" s="18" t="s">
        <v>85</v>
      </c>
    </row>
    <row r="228" s="12" customFormat="1" ht="22.8" customHeight="1">
      <c r="A228" s="12"/>
      <c r="B228" s="189"/>
      <c r="C228" s="190"/>
      <c r="D228" s="191" t="s">
        <v>74</v>
      </c>
      <c r="E228" s="203" t="s">
        <v>284</v>
      </c>
      <c r="F228" s="203" t="s">
        <v>285</v>
      </c>
      <c r="G228" s="190"/>
      <c r="H228" s="190"/>
      <c r="I228" s="193"/>
      <c r="J228" s="204">
        <f>BK228</f>
        <v>0</v>
      </c>
      <c r="K228" s="190"/>
      <c r="L228" s="195"/>
      <c r="M228" s="196"/>
      <c r="N228" s="197"/>
      <c r="O228" s="197"/>
      <c r="P228" s="198">
        <f>SUM(P229:P246)</f>
        <v>0</v>
      </c>
      <c r="Q228" s="197"/>
      <c r="R228" s="198">
        <f>SUM(R229:R246)</f>
        <v>0</v>
      </c>
      <c r="S228" s="197"/>
      <c r="T228" s="199">
        <f>SUM(T229:T246)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0" t="s">
        <v>85</v>
      </c>
      <c r="AT228" s="201" t="s">
        <v>74</v>
      </c>
      <c r="AU228" s="201" t="s">
        <v>83</v>
      </c>
      <c r="AY228" s="200" t="s">
        <v>140</v>
      </c>
      <c r="BK228" s="202">
        <f>SUM(BK229:BK246)</f>
        <v>0</v>
      </c>
    </row>
    <row r="229" s="2" customFormat="1" ht="21.75" customHeight="1">
      <c r="A229" s="39"/>
      <c r="B229" s="40"/>
      <c r="C229" s="205" t="s">
        <v>441</v>
      </c>
      <c r="D229" s="205" t="s">
        <v>143</v>
      </c>
      <c r="E229" s="206" t="s">
        <v>442</v>
      </c>
      <c r="F229" s="207" t="s">
        <v>443</v>
      </c>
      <c r="G229" s="208" t="s">
        <v>146</v>
      </c>
      <c r="H229" s="209">
        <v>9</v>
      </c>
      <c r="I229" s="210"/>
      <c r="J229" s="211">
        <f>ROUND(I229*H229,2)</f>
        <v>0</v>
      </c>
      <c r="K229" s="207" t="s">
        <v>147</v>
      </c>
      <c r="L229" s="45"/>
      <c r="M229" s="212" t="s">
        <v>19</v>
      </c>
      <c r="N229" s="213" t="s">
        <v>46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195</v>
      </c>
      <c r="AT229" s="216" t="s">
        <v>143</v>
      </c>
      <c r="AU229" s="216" t="s">
        <v>85</v>
      </c>
      <c r="AY229" s="18" t="s">
        <v>140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83</v>
      </c>
      <c r="BK229" s="217">
        <f>ROUND(I229*H229,2)</f>
        <v>0</v>
      </c>
      <c r="BL229" s="18" t="s">
        <v>195</v>
      </c>
      <c r="BM229" s="216" t="s">
        <v>424</v>
      </c>
    </row>
    <row r="230" s="2" customFormat="1">
      <c r="A230" s="39"/>
      <c r="B230" s="40"/>
      <c r="C230" s="41"/>
      <c r="D230" s="218" t="s">
        <v>149</v>
      </c>
      <c r="E230" s="41"/>
      <c r="F230" s="219" t="s">
        <v>444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149</v>
      </c>
      <c r="AU230" s="18" t="s">
        <v>85</v>
      </c>
    </row>
    <row r="231" s="2" customFormat="1">
      <c r="A231" s="39"/>
      <c r="B231" s="40"/>
      <c r="C231" s="41"/>
      <c r="D231" s="223" t="s">
        <v>151</v>
      </c>
      <c r="E231" s="41"/>
      <c r="F231" s="224" t="s">
        <v>445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151</v>
      </c>
      <c r="AU231" s="18" t="s">
        <v>85</v>
      </c>
    </row>
    <row r="232" s="2" customFormat="1">
      <c r="A232" s="39"/>
      <c r="B232" s="40"/>
      <c r="C232" s="41"/>
      <c r="D232" s="218" t="s">
        <v>258</v>
      </c>
      <c r="E232" s="41"/>
      <c r="F232" s="257" t="s">
        <v>446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258</v>
      </c>
      <c r="AU232" s="18" t="s">
        <v>85</v>
      </c>
    </row>
    <row r="233" s="13" customFormat="1">
      <c r="A233" s="13"/>
      <c r="B233" s="225"/>
      <c r="C233" s="226"/>
      <c r="D233" s="218" t="s">
        <v>153</v>
      </c>
      <c r="E233" s="227" t="s">
        <v>19</v>
      </c>
      <c r="F233" s="228" t="s">
        <v>447</v>
      </c>
      <c r="G233" s="226"/>
      <c r="H233" s="229">
        <v>9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153</v>
      </c>
      <c r="AU233" s="235" t="s">
        <v>85</v>
      </c>
      <c r="AV233" s="13" t="s">
        <v>85</v>
      </c>
      <c r="AW233" s="13" t="s">
        <v>34</v>
      </c>
      <c r="AX233" s="13" t="s">
        <v>75</v>
      </c>
      <c r="AY233" s="235" t="s">
        <v>140</v>
      </c>
    </row>
    <row r="234" s="14" customFormat="1">
      <c r="A234" s="14"/>
      <c r="B234" s="236"/>
      <c r="C234" s="237"/>
      <c r="D234" s="218" t="s">
        <v>153</v>
      </c>
      <c r="E234" s="238" t="s">
        <v>19</v>
      </c>
      <c r="F234" s="239" t="s">
        <v>155</v>
      </c>
      <c r="G234" s="237"/>
      <c r="H234" s="240">
        <v>9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153</v>
      </c>
      <c r="AU234" s="246" t="s">
        <v>85</v>
      </c>
      <c r="AV234" s="14" t="s">
        <v>148</v>
      </c>
      <c r="AW234" s="14" t="s">
        <v>34</v>
      </c>
      <c r="AX234" s="14" t="s">
        <v>83</v>
      </c>
      <c r="AY234" s="246" t="s">
        <v>140</v>
      </c>
    </row>
    <row r="235" s="2" customFormat="1" ht="16.5" customHeight="1">
      <c r="A235" s="39"/>
      <c r="B235" s="40"/>
      <c r="C235" s="247" t="s">
        <v>324</v>
      </c>
      <c r="D235" s="247" t="s">
        <v>244</v>
      </c>
      <c r="E235" s="248" t="s">
        <v>448</v>
      </c>
      <c r="F235" s="249" t="s">
        <v>449</v>
      </c>
      <c r="G235" s="250" t="s">
        <v>146</v>
      </c>
      <c r="H235" s="251">
        <v>9.9000000000000004</v>
      </c>
      <c r="I235" s="252"/>
      <c r="J235" s="253">
        <f>ROUND(I235*H235,2)</f>
        <v>0</v>
      </c>
      <c r="K235" s="249" t="s">
        <v>147</v>
      </c>
      <c r="L235" s="254"/>
      <c r="M235" s="255" t="s">
        <v>19</v>
      </c>
      <c r="N235" s="256" t="s">
        <v>46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247</v>
      </c>
      <c r="AT235" s="216" t="s">
        <v>244</v>
      </c>
      <c r="AU235" s="216" t="s">
        <v>85</v>
      </c>
      <c r="AY235" s="18" t="s">
        <v>140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83</v>
      </c>
      <c r="BK235" s="217">
        <f>ROUND(I235*H235,2)</f>
        <v>0</v>
      </c>
      <c r="BL235" s="18" t="s">
        <v>195</v>
      </c>
      <c r="BM235" s="216" t="s">
        <v>450</v>
      </c>
    </row>
    <row r="236" s="2" customFormat="1">
      <c r="A236" s="39"/>
      <c r="B236" s="40"/>
      <c r="C236" s="41"/>
      <c r="D236" s="218" t="s">
        <v>149</v>
      </c>
      <c r="E236" s="41"/>
      <c r="F236" s="219" t="s">
        <v>449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149</v>
      </c>
      <c r="AU236" s="18" t="s">
        <v>85</v>
      </c>
    </row>
    <row r="237" s="13" customFormat="1">
      <c r="A237" s="13"/>
      <c r="B237" s="225"/>
      <c r="C237" s="226"/>
      <c r="D237" s="218" t="s">
        <v>153</v>
      </c>
      <c r="E237" s="227" t="s">
        <v>19</v>
      </c>
      <c r="F237" s="228" t="s">
        <v>451</v>
      </c>
      <c r="G237" s="226"/>
      <c r="H237" s="229">
        <v>9.9000000000000004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153</v>
      </c>
      <c r="AU237" s="235" t="s">
        <v>85</v>
      </c>
      <c r="AV237" s="13" t="s">
        <v>85</v>
      </c>
      <c r="AW237" s="13" t="s">
        <v>34</v>
      </c>
      <c r="AX237" s="13" t="s">
        <v>75</v>
      </c>
      <c r="AY237" s="235" t="s">
        <v>140</v>
      </c>
    </row>
    <row r="238" s="14" customFormat="1">
      <c r="A238" s="14"/>
      <c r="B238" s="236"/>
      <c r="C238" s="237"/>
      <c r="D238" s="218" t="s">
        <v>153</v>
      </c>
      <c r="E238" s="238" t="s">
        <v>19</v>
      </c>
      <c r="F238" s="239" t="s">
        <v>155</v>
      </c>
      <c r="G238" s="237"/>
      <c r="H238" s="240">
        <v>9.9000000000000004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153</v>
      </c>
      <c r="AU238" s="246" t="s">
        <v>85</v>
      </c>
      <c r="AV238" s="14" t="s">
        <v>148</v>
      </c>
      <c r="AW238" s="14" t="s">
        <v>34</v>
      </c>
      <c r="AX238" s="14" t="s">
        <v>83</v>
      </c>
      <c r="AY238" s="246" t="s">
        <v>140</v>
      </c>
    </row>
    <row r="239" s="2" customFormat="1" ht="16.5" customHeight="1">
      <c r="A239" s="39"/>
      <c r="B239" s="40"/>
      <c r="C239" s="205" t="s">
        <v>452</v>
      </c>
      <c r="D239" s="205" t="s">
        <v>143</v>
      </c>
      <c r="E239" s="206" t="s">
        <v>287</v>
      </c>
      <c r="F239" s="207" t="s">
        <v>288</v>
      </c>
      <c r="G239" s="208" t="s">
        <v>146</v>
      </c>
      <c r="H239" s="209">
        <v>94.049999999999997</v>
      </c>
      <c r="I239" s="210"/>
      <c r="J239" s="211">
        <f>ROUND(I239*H239,2)</f>
        <v>0</v>
      </c>
      <c r="K239" s="207" t="s">
        <v>147</v>
      </c>
      <c r="L239" s="45"/>
      <c r="M239" s="212" t="s">
        <v>19</v>
      </c>
      <c r="N239" s="213" t="s">
        <v>46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195</v>
      </c>
      <c r="AT239" s="216" t="s">
        <v>143</v>
      </c>
      <c r="AU239" s="216" t="s">
        <v>85</v>
      </c>
      <c r="AY239" s="18" t="s">
        <v>140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83</v>
      </c>
      <c r="BK239" s="217">
        <f>ROUND(I239*H239,2)</f>
        <v>0</v>
      </c>
      <c r="BL239" s="18" t="s">
        <v>195</v>
      </c>
      <c r="BM239" s="216" t="s">
        <v>453</v>
      </c>
    </row>
    <row r="240" s="2" customFormat="1">
      <c r="A240" s="39"/>
      <c r="B240" s="40"/>
      <c r="C240" s="41"/>
      <c r="D240" s="218" t="s">
        <v>149</v>
      </c>
      <c r="E240" s="41"/>
      <c r="F240" s="219" t="s">
        <v>290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149</v>
      </c>
      <c r="AU240" s="18" t="s">
        <v>85</v>
      </c>
    </row>
    <row r="241" s="2" customFormat="1">
      <c r="A241" s="39"/>
      <c r="B241" s="40"/>
      <c r="C241" s="41"/>
      <c r="D241" s="223" t="s">
        <v>151</v>
      </c>
      <c r="E241" s="41"/>
      <c r="F241" s="224" t="s">
        <v>291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151</v>
      </c>
      <c r="AU241" s="18" t="s">
        <v>85</v>
      </c>
    </row>
    <row r="242" s="13" customFormat="1">
      <c r="A242" s="13"/>
      <c r="B242" s="225"/>
      <c r="C242" s="226"/>
      <c r="D242" s="218" t="s">
        <v>153</v>
      </c>
      <c r="E242" s="227" t="s">
        <v>19</v>
      </c>
      <c r="F242" s="228" t="s">
        <v>454</v>
      </c>
      <c r="G242" s="226"/>
      <c r="H242" s="229">
        <v>94.049999999999997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153</v>
      </c>
      <c r="AU242" s="235" t="s">
        <v>85</v>
      </c>
      <c r="AV242" s="13" t="s">
        <v>85</v>
      </c>
      <c r="AW242" s="13" t="s">
        <v>34</v>
      </c>
      <c r="AX242" s="13" t="s">
        <v>75</v>
      </c>
      <c r="AY242" s="235" t="s">
        <v>140</v>
      </c>
    </row>
    <row r="243" s="14" customFormat="1">
      <c r="A243" s="14"/>
      <c r="B243" s="236"/>
      <c r="C243" s="237"/>
      <c r="D243" s="218" t="s">
        <v>153</v>
      </c>
      <c r="E243" s="238" t="s">
        <v>19</v>
      </c>
      <c r="F243" s="239" t="s">
        <v>155</v>
      </c>
      <c r="G243" s="237"/>
      <c r="H243" s="240">
        <v>94.049999999999997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153</v>
      </c>
      <c r="AU243" s="246" t="s">
        <v>85</v>
      </c>
      <c r="AV243" s="14" t="s">
        <v>148</v>
      </c>
      <c r="AW243" s="14" t="s">
        <v>34</v>
      </c>
      <c r="AX243" s="14" t="s">
        <v>83</v>
      </c>
      <c r="AY243" s="246" t="s">
        <v>140</v>
      </c>
    </row>
    <row r="244" s="2" customFormat="1" ht="16.5" customHeight="1">
      <c r="A244" s="39"/>
      <c r="B244" s="40"/>
      <c r="C244" s="205" t="s">
        <v>330</v>
      </c>
      <c r="D244" s="205" t="s">
        <v>143</v>
      </c>
      <c r="E244" s="206" t="s">
        <v>293</v>
      </c>
      <c r="F244" s="207" t="s">
        <v>294</v>
      </c>
      <c r="G244" s="208" t="s">
        <v>189</v>
      </c>
      <c r="H244" s="209">
        <v>0.14499999999999999</v>
      </c>
      <c r="I244" s="210"/>
      <c r="J244" s="211">
        <f>ROUND(I244*H244,2)</f>
        <v>0</v>
      </c>
      <c r="K244" s="207" t="s">
        <v>147</v>
      </c>
      <c r="L244" s="45"/>
      <c r="M244" s="212" t="s">
        <v>19</v>
      </c>
      <c r="N244" s="213" t="s">
        <v>46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195</v>
      </c>
      <c r="AT244" s="216" t="s">
        <v>143</v>
      </c>
      <c r="AU244" s="216" t="s">
        <v>85</v>
      </c>
      <c r="AY244" s="18" t="s">
        <v>140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83</v>
      </c>
      <c r="BK244" s="217">
        <f>ROUND(I244*H244,2)</f>
        <v>0</v>
      </c>
      <c r="BL244" s="18" t="s">
        <v>195</v>
      </c>
      <c r="BM244" s="216" t="s">
        <v>455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296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85</v>
      </c>
    </row>
    <row r="246" s="2" customFormat="1">
      <c r="A246" s="39"/>
      <c r="B246" s="40"/>
      <c r="C246" s="41"/>
      <c r="D246" s="223" t="s">
        <v>151</v>
      </c>
      <c r="E246" s="41"/>
      <c r="F246" s="224" t="s">
        <v>297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151</v>
      </c>
      <c r="AU246" s="18" t="s">
        <v>85</v>
      </c>
    </row>
    <row r="247" s="12" customFormat="1" ht="22.8" customHeight="1">
      <c r="A247" s="12"/>
      <c r="B247" s="189"/>
      <c r="C247" s="190"/>
      <c r="D247" s="191" t="s">
        <v>74</v>
      </c>
      <c r="E247" s="203" t="s">
        <v>298</v>
      </c>
      <c r="F247" s="203" t="s">
        <v>299</v>
      </c>
      <c r="G247" s="190"/>
      <c r="H247" s="190"/>
      <c r="I247" s="193"/>
      <c r="J247" s="204">
        <f>BK247</f>
        <v>0</v>
      </c>
      <c r="K247" s="190"/>
      <c r="L247" s="195"/>
      <c r="M247" s="196"/>
      <c r="N247" s="197"/>
      <c r="O247" s="197"/>
      <c r="P247" s="198">
        <f>SUM(P248:P273)</f>
        <v>0</v>
      </c>
      <c r="Q247" s="197"/>
      <c r="R247" s="198">
        <f>SUM(R248:R273)</f>
        <v>0</v>
      </c>
      <c r="S247" s="197"/>
      <c r="T247" s="199">
        <f>SUM(T248:T273)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0" t="s">
        <v>85</v>
      </c>
      <c r="AT247" s="201" t="s">
        <v>74</v>
      </c>
      <c r="AU247" s="201" t="s">
        <v>83</v>
      </c>
      <c r="AY247" s="200" t="s">
        <v>140</v>
      </c>
      <c r="BK247" s="202">
        <f>SUM(BK248:BK273)</f>
        <v>0</v>
      </c>
    </row>
    <row r="248" s="2" customFormat="1" ht="16.5" customHeight="1">
      <c r="A248" s="39"/>
      <c r="B248" s="40"/>
      <c r="C248" s="205" t="s">
        <v>349</v>
      </c>
      <c r="D248" s="205" t="s">
        <v>143</v>
      </c>
      <c r="E248" s="206" t="s">
        <v>301</v>
      </c>
      <c r="F248" s="207" t="s">
        <v>302</v>
      </c>
      <c r="G248" s="208" t="s">
        <v>268</v>
      </c>
      <c r="H248" s="209">
        <v>190</v>
      </c>
      <c r="I248" s="210"/>
      <c r="J248" s="211">
        <f>ROUND(I248*H248,2)</f>
        <v>0</v>
      </c>
      <c r="K248" s="207" t="s">
        <v>280</v>
      </c>
      <c r="L248" s="45"/>
      <c r="M248" s="212" t="s">
        <v>19</v>
      </c>
      <c r="N248" s="213" t="s">
        <v>46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195</v>
      </c>
      <c r="AT248" s="216" t="s">
        <v>143</v>
      </c>
      <c r="AU248" s="216" t="s">
        <v>85</v>
      </c>
      <c r="AY248" s="18" t="s">
        <v>140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83</v>
      </c>
      <c r="BK248" s="217">
        <f>ROUND(I248*H248,2)</f>
        <v>0</v>
      </c>
      <c r="BL248" s="18" t="s">
        <v>195</v>
      </c>
      <c r="BM248" s="216" t="s">
        <v>456</v>
      </c>
    </row>
    <row r="249" s="2" customFormat="1">
      <c r="A249" s="39"/>
      <c r="B249" s="40"/>
      <c r="C249" s="41"/>
      <c r="D249" s="218" t="s">
        <v>149</v>
      </c>
      <c r="E249" s="41"/>
      <c r="F249" s="219" t="s">
        <v>304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149</v>
      </c>
      <c r="AU249" s="18" t="s">
        <v>85</v>
      </c>
    </row>
    <row r="250" s="2" customFormat="1">
      <c r="A250" s="39"/>
      <c r="B250" s="40"/>
      <c r="C250" s="41"/>
      <c r="D250" s="223" t="s">
        <v>151</v>
      </c>
      <c r="E250" s="41"/>
      <c r="F250" s="224" t="s">
        <v>305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151</v>
      </c>
      <c r="AU250" s="18" t="s">
        <v>85</v>
      </c>
    </row>
    <row r="251" s="13" customFormat="1">
      <c r="A251" s="13"/>
      <c r="B251" s="225"/>
      <c r="C251" s="226"/>
      <c r="D251" s="218" t="s">
        <v>153</v>
      </c>
      <c r="E251" s="227" t="s">
        <v>19</v>
      </c>
      <c r="F251" s="228" t="s">
        <v>457</v>
      </c>
      <c r="G251" s="226"/>
      <c r="H251" s="229">
        <v>190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153</v>
      </c>
      <c r="AU251" s="235" t="s">
        <v>85</v>
      </c>
      <c r="AV251" s="13" t="s">
        <v>85</v>
      </c>
      <c r="AW251" s="13" t="s">
        <v>34</v>
      </c>
      <c r="AX251" s="13" t="s">
        <v>75</v>
      </c>
      <c r="AY251" s="235" t="s">
        <v>140</v>
      </c>
    </row>
    <row r="252" s="14" customFormat="1">
      <c r="A252" s="14"/>
      <c r="B252" s="236"/>
      <c r="C252" s="237"/>
      <c r="D252" s="218" t="s">
        <v>153</v>
      </c>
      <c r="E252" s="238" t="s">
        <v>19</v>
      </c>
      <c r="F252" s="239" t="s">
        <v>155</v>
      </c>
      <c r="G252" s="237"/>
      <c r="H252" s="240">
        <v>190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153</v>
      </c>
      <c r="AU252" s="246" t="s">
        <v>85</v>
      </c>
      <c r="AV252" s="14" t="s">
        <v>148</v>
      </c>
      <c r="AW252" s="14" t="s">
        <v>34</v>
      </c>
      <c r="AX252" s="14" t="s">
        <v>83</v>
      </c>
      <c r="AY252" s="246" t="s">
        <v>140</v>
      </c>
    </row>
    <row r="253" s="2" customFormat="1" ht="24.15" customHeight="1">
      <c r="A253" s="39"/>
      <c r="B253" s="40"/>
      <c r="C253" s="205" t="s">
        <v>257</v>
      </c>
      <c r="D253" s="205" t="s">
        <v>143</v>
      </c>
      <c r="E253" s="206" t="s">
        <v>307</v>
      </c>
      <c r="F253" s="207" t="s">
        <v>308</v>
      </c>
      <c r="G253" s="208" t="s">
        <v>268</v>
      </c>
      <c r="H253" s="209">
        <v>190</v>
      </c>
      <c r="I253" s="210"/>
      <c r="J253" s="211">
        <f>ROUND(I253*H253,2)</f>
        <v>0</v>
      </c>
      <c r="K253" s="207" t="s">
        <v>147</v>
      </c>
      <c r="L253" s="45"/>
      <c r="M253" s="212" t="s">
        <v>19</v>
      </c>
      <c r="N253" s="213" t="s">
        <v>46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195</v>
      </c>
      <c r="AT253" s="216" t="s">
        <v>143</v>
      </c>
      <c r="AU253" s="216" t="s">
        <v>85</v>
      </c>
      <c r="AY253" s="18" t="s">
        <v>140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83</v>
      </c>
      <c r="BK253" s="217">
        <f>ROUND(I253*H253,2)</f>
        <v>0</v>
      </c>
      <c r="BL253" s="18" t="s">
        <v>195</v>
      </c>
      <c r="BM253" s="216" t="s">
        <v>458</v>
      </c>
    </row>
    <row r="254" s="2" customFormat="1">
      <c r="A254" s="39"/>
      <c r="B254" s="40"/>
      <c r="C254" s="41"/>
      <c r="D254" s="218" t="s">
        <v>149</v>
      </c>
      <c r="E254" s="41"/>
      <c r="F254" s="219" t="s">
        <v>308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149</v>
      </c>
      <c r="AU254" s="18" t="s">
        <v>85</v>
      </c>
    </row>
    <row r="255" s="2" customFormat="1">
      <c r="A255" s="39"/>
      <c r="B255" s="40"/>
      <c r="C255" s="41"/>
      <c r="D255" s="223" t="s">
        <v>151</v>
      </c>
      <c r="E255" s="41"/>
      <c r="F255" s="224" t="s">
        <v>310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151</v>
      </c>
      <c r="AU255" s="18" t="s">
        <v>85</v>
      </c>
    </row>
    <row r="256" s="13" customFormat="1">
      <c r="A256" s="13"/>
      <c r="B256" s="225"/>
      <c r="C256" s="226"/>
      <c r="D256" s="218" t="s">
        <v>153</v>
      </c>
      <c r="E256" s="227" t="s">
        <v>19</v>
      </c>
      <c r="F256" s="228" t="s">
        <v>459</v>
      </c>
      <c r="G256" s="226"/>
      <c r="H256" s="229">
        <v>190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153</v>
      </c>
      <c r="AU256" s="235" t="s">
        <v>85</v>
      </c>
      <c r="AV256" s="13" t="s">
        <v>85</v>
      </c>
      <c r="AW256" s="13" t="s">
        <v>34</v>
      </c>
      <c r="AX256" s="13" t="s">
        <v>75</v>
      </c>
      <c r="AY256" s="235" t="s">
        <v>140</v>
      </c>
    </row>
    <row r="257" s="14" customFormat="1">
      <c r="A257" s="14"/>
      <c r="B257" s="236"/>
      <c r="C257" s="237"/>
      <c r="D257" s="218" t="s">
        <v>153</v>
      </c>
      <c r="E257" s="238" t="s">
        <v>19</v>
      </c>
      <c r="F257" s="239" t="s">
        <v>155</v>
      </c>
      <c r="G257" s="237"/>
      <c r="H257" s="240">
        <v>190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153</v>
      </c>
      <c r="AU257" s="246" t="s">
        <v>85</v>
      </c>
      <c r="AV257" s="14" t="s">
        <v>148</v>
      </c>
      <c r="AW257" s="14" t="s">
        <v>34</v>
      </c>
      <c r="AX257" s="14" t="s">
        <v>83</v>
      </c>
      <c r="AY257" s="246" t="s">
        <v>140</v>
      </c>
    </row>
    <row r="258" s="2" customFormat="1" ht="16.5" customHeight="1">
      <c r="A258" s="39"/>
      <c r="B258" s="40"/>
      <c r="C258" s="247" t="s">
        <v>264</v>
      </c>
      <c r="D258" s="247" t="s">
        <v>244</v>
      </c>
      <c r="E258" s="248" t="s">
        <v>315</v>
      </c>
      <c r="F258" s="249" t="s">
        <v>316</v>
      </c>
      <c r="G258" s="250" t="s">
        <v>268</v>
      </c>
      <c r="H258" s="251">
        <v>228</v>
      </c>
      <c r="I258" s="252"/>
      <c r="J258" s="253">
        <f>ROUND(I258*H258,2)</f>
        <v>0</v>
      </c>
      <c r="K258" s="249" t="s">
        <v>147</v>
      </c>
      <c r="L258" s="254"/>
      <c r="M258" s="255" t="s">
        <v>19</v>
      </c>
      <c r="N258" s="256" t="s">
        <v>46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247</v>
      </c>
      <c r="AT258" s="216" t="s">
        <v>244</v>
      </c>
      <c r="AU258" s="216" t="s">
        <v>85</v>
      </c>
      <c r="AY258" s="18" t="s">
        <v>140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83</v>
      </c>
      <c r="BK258" s="217">
        <f>ROUND(I258*H258,2)</f>
        <v>0</v>
      </c>
      <c r="BL258" s="18" t="s">
        <v>195</v>
      </c>
      <c r="BM258" s="216" t="s">
        <v>460</v>
      </c>
    </row>
    <row r="259" s="2" customFormat="1">
      <c r="A259" s="39"/>
      <c r="B259" s="40"/>
      <c r="C259" s="41"/>
      <c r="D259" s="218" t="s">
        <v>149</v>
      </c>
      <c r="E259" s="41"/>
      <c r="F259" s="219" t="s">
        <v>316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149</v>
      </c>
      <c r="AU259" s="18" t="s">
        <v>85</v>
      </c>
    </row>
    <row r="260" s="13" customFormat="1">
      <c r="A260" s="13"/>
      <c r="B260" s="225"/>
      <c r="C260" s="226"/>
      <c r="D260" s="218" t="s">
        <v>153</v>
      </c>
      <c r="E260" s="227" t="s">
        <v>19</v>
      </c>
      <c r="F260" s="228" t="s">
        <v>461</v>
      </c>
      <c r="G260" s="226"/>
      <c r="H260" s="229">
        <v>228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153</v>
      </c>
      <c r="AU260" s="235" t="s">
        <v>85</v>
      </c>
      <c r="AV260" s="13" t="s">
        <v>85</v>
      </c>
      <c r="AW260" s="13" t="s">
        <v>34</v>
      </c>
      <c r="AX260" s="13" t="s">
        <v>75</v>
      </c>
      <c r="AY260" s="235" t="s">
        <v>140</v>
      </c>
    </row>
    <row r="261" s="14" customFormat="1">
      <c r="A261" s="14"/>
      <c r="B261" s="236"/>
      <c r="C261" s="237"/>
      <c r="D261" s="218" t="s">
        <v>153</v>
      </c>
      <c r="E261" s="238" t="s">
        <v>19</v>
      </c>
      <c r="F261" s="239" t="s">
        <v>155</v>
      </c>
      <c r="G261" s="237"/>
      <c r="H261" s="240">
        <v>228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153</v>
      </c>
      <c r="AU261" s="246" t="s">
        <v>85</v>
      </c>
      <c r="AV261" s="14" t="s">
        <v>148</v>
      </c>
      <c r="AW261" s="14" t="s">
        <v>34</v>
      </c>
      <c r="AX261" s="14" t="s">
        <v>83</v>
      </c>
      <c r="AY261" s="246" t="s">
        <v>140</v>
      </c>
    </row>
    <row r="262" s="2" customFormat="1" ht="16.5" customHeight="1">
      <c r="A262" s="39"/>
      <c r="B262" s="40"/>
      <c r="C262" s="247" t="s">
        <v>462</v>
      </c>
      <c r="D262" s="247" t="s">
        <v>244</v>
      </c>
      <c r="E262" s="248" t="s">
        <v>319</v>
      </c>
      <c r="F262" s="249" t="s">
        <v>320</v>
      </c>
      <c r="G262" s="250" t="s">
        <v>268</v>
      </c>
      <c r="H262" s="251">
        <v>22</v>
      </c>
      <c r="I262" s="252"/>
      <c r="J262" s="253">
        <f>ROUND(I262*H262,2)</f>
        <v>0</v>
      </c>
      <c r="K262" s="249" t="s">
        <v>147</v>
      </c>
      <c r="L262" s="254"/>
      <c r="M262" s="255" t="s">
        <v>19</v>
      </c>
      <c r="N262" s="256" t="s">
        <v>46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247</v>
      </c>
      <c r="AT262" s="216" t="s">
        <v>244</v>
      </c>
      <c r="AU262" s="216" t="s">
        <v>85</v>
      </c>
      <c r="AY262" s="18" t="s">
        <v>140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83</v>
      </c>
      <c r="BK262" s="217">
        <f>ROUND(I262*H262,2)</f>
        <v>0</v>
      </c>
      <c r="BL262" s="18" t="s">
        <v>195</v>
      </c>
      <c r="BM262" s="216" t="s">
        <v>463</v>
      </c>
    </row>
    <row r="263" s="2" customFormat="1">
      <c r="A263" s="39"/>
      <c r="B263" s="40"/>
      <c r="C263" s="41"/>
      <c r="D263" s="218" t="s">
        <v>149</v>
      </c>
      <c r="E263" s="41"/>
      <c r="F263" s="219" t="s">
        <v>320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149</v>
      </c>
      <c r="AU263" s="18" t="s">
        <v>85</v>
      </c>
    </row>
    <row r="264" s="13" customFormat="1">
      <c r="A264" s="13"/>
      <c r="B264" s="225"/>
      <c r="C264" s="226"/>
      <c r="D264" s="218" t="s">
        <v>153</v>
      </c>
      <c r="E264" s="227" t="s">
        <v>19</v>
      </c>
      <c r="F264" s="228" t="s">
        <v>464</v>
      </c>
      <c r="G264" s="226"/>
      <c r="H264" s="229">
        <v>22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153</v>
      </c>
      <c r="AU264" s="235" t="s">
        <v>85</v>
      </c>
      <c r="AV264" s="13" t="s">
        <v>85</v>
      </c>
      <c r="AW264" s="13" t="s">
        <v>34</v>
      </c>
      <c r="AX264" s="13" t="s">
        <v>75</v>
      </c>
      <c r="AY264" s="235" t="s">
        <v>140</v>
      </c>
    </row>
    <row r="265" s="14" customFormat="1">
      <c r="A265" s="14"/>
      <c r="B265" s="236"/>
      <c r="C265" s="237"/>
      <c r="D265" s="218" t="s">
        <v>153</v>
      </c>
      <c r="E265" s="238" t="s">
        <v>19</v>
      </c>
      <c r="F265" s="239" t="s">
        <v>155</v>
      </c>
      <c r="G265" s="237"/>
      <c r="H265" s="240">
        <v>22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153</v>
      </c>
      <c r="AU265" s="246" t="s">
        <v>85</v>
      </c>
      <c r="AV265" s="14" t="s">
        <v>148</v>
      </c>
      <c r="AW265" s="14" t="s">
        <v>34</v>
      </c>
      <c r="AX265" s="14" t="s">
        <v>83</v>
      </c>
      <c r="AY265" s="246" t="s">
        <v>140</v>
      </c>
    </row>
    <row r="266" s="2" customFormat="1" ht="16.5" customHeight="1">
      <c r="A266" s="39"/>
      <c r="B266" s="40"/>
      <c r="C266" s="247" t="s">
        <v>269</v>
      </c>
      <c r="D266" s="247" t="s">
        <v>244</v>
      </c>
      <c r="E266" s="248" t="s">
        <v>322</v>
      </c>
      <c r="F266" s="249" t="s">
        <v>465</v>
      </c>
      <c r="G266" s="250" t="s">
        <v>268</v>
      </c>
      <c r="H266" s="251">
        <v>561.60000000000002</v>
      </c>
      <c r="I266" s="252"/>
      <c r="J266" s="253">
        <f>ROUND(I266*H266,2)</f>
        <v>0</v>
      </c>
      <c r="K266" s="249" t="s">
        <v>147</v>
      </c>
      <c r="L266" s="254"/>
      <c r="M266" s="255" t="s">
        <v>19</v>
      </c>
      <c r="N266" s="256" t="s">
        <v>46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247</v>
      </c>
      <c r="AT266" s="216" t="s">
        <v>244</v>
      </c>
      <c r="AU266" s="216" t="s">
        <v>85</v>
      </c>
      <c r="AY266" s="18" t="s">
        <v>140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83</v>
      </c>
      <c r="BK266" s="217">
        <f>ROUND(I266*H266,2)</f>
        <v>0</v>
      </c>
      <c r="BL266" s="18" t="s">
        <v>195</v>
      </c>
      <c r="BM266" s="216" t="s">
        <v>466</v>
      </c>
    </row>
    <row r="267" s="2" customFormat="1">
      <c r="A267" s="39"/>
      <c r="B267" s="40"/>
      <c r="C267" s="41"/>
      <c r="D267" s="218" t="s">
        <v>149</v>
      </c>
      <c r="E267" s="41"/>
      <c r="F267" s="219" t="s">
        <v>465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149</v>
      </c>
      <c r="AU267" s="18" t="s">
        <v>85</v>
      </c>
    </row>
    <row r="268" s="2" customFormat="1">
      <c r="A268" s="39"/>
      <c r="B268" s="40"/>
      <c r="C268" s="41"/>
      <c r="D268" s="218" t="s">
        <v>258</v>
      </c>
      <c r="E268" s="41"/>
      <c r="F268" s="257" t="s">
        <v>325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258</v>
      </c>
      <c r="AU268" s="18" t="s">
        <v>85</v>
      </c>
    </row>
    <row r="269" s="13" customFormat="1">
      <c r="A269" s="13"/>
      <c r="B269" s="225"/>
      <c r="C269" s="226"/>
      <c r="D269" s="218" t="s">
        <v>153</v>
      </c>
      <c r="E269" s="227" t="s">
        <v>19</v>
      </c>
      <c r="F269" s="228" t="s">
        <v>467</v>
      </c>
      <c r="G269" s="226"/>
      <c r="H269" s="229">
        <v>561.60000000000002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153</v>
      </c>
      <c r="AU269" s="235" t="s">
        <v>85</v>
      </c>
      <c r="AV269" s="13" t="s">
        <v>85</v>
      </c>
      <c r="AW269" s="13" t="s">
        <v>34</v>
      </c>
      <c r="AX269" s="13" t="s">
        <v>75</v>
      </c>
      <c r="AY269" s="235" t="s">
        <v>140</v>
      </c>
    </row>
    <row r="270" s="14" customFormat="1">
      <c r="A270" s="14"/>
      <c r="B270" s="236"/>
      <c r="C270" s="237"/>
      <c r="D270" s="218" t="s">
        <v>153</v>
      </c>
      <c r="E270" s="238" t="s">
        <v>19</v>
      </c>
      <c r="F270" s="239" t="s">
        <v>155</v>
      </c>
      <c r="G270" s="237"/>
      <c r="H270" s="240">
        <v>561.60000000000002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153</v>
      </c>
      <c r="AU270" s="246" t="s">
        <v>85</v>
      </c>
      <c r="AV270" s="14" t="s">
        <v>148</v>
      </c>
      <c r="AW270" s="14" t="s">
        <v>34</v>
      </c>
      <c r="AX270" s="14" t="s">
        <v>83</v>
      </c>
      <c r="AY270" s="246" t="s">
        <v>140</v>
      </c>
    </row>
    <row r="271" s="2" customFormat="1" ht="16.5" customHeight="1">
      <c r="A271" s="39"/>
      <c r="B271" s="40"/>
      <c r="C271" s="247" t="s">
        <v>468</v>
      </c>
      <c r="D271" s="247" t="s">
        <v>244</v>
      </c>
      <c r="E271" s="248" t="s">
        <v>328</v>
      </c>
      <c r="F271" s="249" t="s">
        <v>469</v>
      </c>
      <c r="G271" s="250" t="s">
        <v>268</v>
      </c>
      <c r="H271" s="251">
        <v>3.7000000000000002</v>
      </c>
      <c r="I271" s="252"/>
      <c r="J271" s="253">
        <f>ROUND(I271*H271,2)</f>
        <v>0</v>
      </c>
      <c r="K271" s="249" t="s">
        <v>147</v>
      </c>
      <c r="L271" s="254"/>
      <c r="M271" s="255" t="s">
        <v>19</v>
      </c>
      <c r="N271" s="256" t="s">
        <v>46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247</v>
      </c>
      <c r="AT271" s="216" t="s">
        <v>244</v>
      </c>
      <c r="AU271" s="216" t="s">
        <v>85</v>
      </c>
      <c r="AY271" s="18" t="s">
        <v>140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83</v>
      </c>
      <c r="BK271" s="217">
        <f>ROUND(I271*H271,2)</f>
        <v>0</v>
      </c>
      <c r="BL271" s="18" t="s">
        <v>195</v>
      </c>
      <c r="BM271" s="216" t="s">
        <v>470</v>
      </c>
    </row>
    <row r="272" s="2" customFormat="1">
      <c r="A272" s="39"/>
      <c r="B272" s="40"/>
      <c r="C272" s="41"/>
      <c r="D272" s="218" t="s">
        <v>149</v>
      </c>
      <c r="E272" s="41"/>
      <c r="F272" s="219" t="s">
        <v>469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149</v>
      </c>
      <c r="AU272" s="18" t="s">
        <v>85</v>
      </c>
    </row>
    <row r="273" s="2" customFormat="1">
      <c r="A273" s="39"/>
      <c r="B273" s="40"/>
      <c r="C273" s="41"/>
      <c r="D273" s="218" t="s">
        <v>258</v>
      </c>
      <c r="E273" s="41"/>
      <c r="F273" s="257" t="s">
        <v>325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258</v>
      </c>
      <c r="AU273" s="18" t="s">
        <v>85</v>
      </c>
    </row>
    <row r="274" s="12" customFormat="1" ht="22.8" customHeight="1">
      <c r="A274" s="12"/>
      <c r="B274" s="189"/>
      <c r="C274" s="190"/>
      <c r="D274" s="191" t="s">
        <v>74</v>
      </c>
      <c r="E274" s="203" t="s">
        <v>332</v>
      </c>
      <c r="F274" s="203" t="s">
        <v>333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SUM(P275:P291)</f>
        <v>0</v>
      </c>
      <c r="Q274" s="197"/>
      <c r="R274" s="198">
        <f>SUM(R275:R291)</f>
        <v>0.094219999999999998</v>
      </c>
      <c r="S274" s="197"/>
      <c r="T274" s="199">
        <f>SUM(T275:T291)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0" t="s">
        <v>85</v>
      </c>
      <c r="AT274" s="201" t="s">
        <v>74</v>
      </c>
      <c r="AU274" s="201" t="s">
        <v>83</v>
      </c>
      <c r="AY274" s="200" t="s">
        <v>140</v>
      </c>
      <c r="BK274" s="202">
        <f>SUM(BK275:BK291)</f>
        <v>0</v>
      </c>
    </row>
    <row r="275" s="2" customFormat="1" ht="16.5" customHeight="1">
      <c r="A275" s="39"/>
      <c r="B275" s="40"/>
      <c r="C275" s="205" t="s">
        <v>450</v>
      </c>
      <c r="D275" s="205" t="s">
        <v>143</v>
      </c>
      <c r="E275" s="206" t="s">
        <v>334</v>
      </c>
      <c r="F275" s="207" t="s">
        <v>335</v>
      </c>
      <c r="G275" s="208" t="s">
        <v>279</v>
      </c>
      <c r="H275" s="209">
        <v>17</v>
      </c>
      <c r="I275" s="210"/>
      <c r="J275" s="211">
        <f>ROUND(I275*H275,2)</f>
        <v>0</v>
      </c>
      <c r="K275" s="207" t="s">
        <v>147</v>
      </c>
      <c r="L275" s="45"/>
      <c r="M275" s="212" t="s">
        <v>19</v>
      </c>
      <c r="N275" s="213" t="s">
        <v>46</v>
      </c>
      <c r="O275" s="85"/>
      <c r="P275" s="214">
        <f>O275*H275</f>
        <v>0</v>
      </c>
      <c r="Q275" s="214">
        <v>0.00017000000000000001</v>
      </c>
      <c r="R275" s="214">
        <f>Q275*H275</f>
        <v>0.0028900000000000002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195</v>
      </c>
      <c r="AT275" s="216" t="s">
        <v>143</v>
      </c>
      <c r="AU275" s="216" t="s">
        <v>85</v>
      </c>
      <c r="AY275" s="18" t="s">
        <v>140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83</v>
      </c>
      <c r="BK275" s="217">
        <f>ROUND(I275*H275,2)</f>
        <v>0</v>
      </c>
      <c r="BL275" s="18" t="s">
        <v>195</v>
      </c>
      <c r="BM275" s="216" t="s">
        <v>471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337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85</v>
      </c>
    </row>
    <row r="277" s="2" customFormat="1">
      <c r="A277" s="39"/>
      <c r="B277" s="40"/>
      <c r="C277" s="41"/>
      <c r="D277" s="223" t="s">
        <v>151</v>
      </c>
      <c r="E277" s="41"/>
      <c r="F277" s="224" t="s">
        <v>338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151</v>
      </c>
      <c r="AU277" s="18" t="s">
        <v>85</v>
      </c>
    </row>
    <row r="278" s="2" customFormat="1" ht="16.5" customHeight="1">
      <c r="A278" s="39"/>
      <c r="B278" s="40"/>
      <c r="C278" s="247" t="s">
        <v>472</v>
      </c>
      <c r="D278" s="247" t="s">
        <v>244</v>
      </c>
      <c r="E278" s="248" t="s">
        <v>340</v>
      </c>
      <c r="F278" s="249" t="s">
        <v>341</v>
      </c>
      <c r="G278" s="250" t="s">
        <v>279</v>
      </c>
      <c r="H278" s="251">
        <v>17</v>
      </c>
      <c r="I278" s="252"/>
      <c r="J278" s="253">
        <f>ROUND(I278*H278,2)</f>
        <v>0</v>
      </c>
      <c r="K278" s="249" t="s">
        <v>147</v>
      </c>
      <c r="L278" s="254"/>
      <c r="M278" s="255" t="s">
        <v>19</v>
      </c>
      <c r="N278" s="256" t="s">
        <v>46</v>
      </c>
      <c r="O278" s="85"/>
      <c r="P278" s="214">
        <f>O278*H278</f>
        <v>0</v>
      </c>
      <c r="Q278" s="214">
        <v>0.0026900000000000001</v>
      </c>
      <c r="R278" s="214">
        <f>Q278*H278</f>
        <v>0.04573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247</v>
      </c>
      <c r="AT278" s="216" t="s">
        <v>244</v>
      </c>
      <c r="AU278" s="216" t="s">
        <v>85</v>
      </c>
      <c r="AY278" s="18" t="s">
        <v>140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83</v>
      </c>
      <c r="BK278" s="217">
        <f>ROUND(I278*H278,2)</f>
        <v>0</v>
      </c>
      <c r="BL278" s="18" t="s">
        <v>195</v>
      </c>
      <c r="BM278" s="216" t="s">
        <v>473</v>
      </c>
    </row>
    <row r="279" s="2" customFormat="1">
      <c r="A279" s="39"/>
      <c r="B279" s="40"/>
      <c r="C279" s="41"/>
      <c r="D279" s="218" t="s">
        <v>149</v>
      </c>
      <c r="E279" s="41"/>
      <c r="F279" s="219" t="s">
        <v>341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149</v>
      </c>
      <c r="AU279" s="18" t="s">
        <v>85</v>
      </c>
    </row>
    <row r="280" s="2" customFormat="1" ht="21.75" customHeight="1">
      <c r="A280" s="39"/>
      <c r="B280" s="40"/>
      <c r="C280" s="205" t="s">
        <v>453</v>
      </c>
      <c r="D280" s="205" t="s">
        <v>143</v>
      </c>
      <c r="E280" s="206" t="s">
        <v>343</v>
      </c>
      <c r="F280" s="207" t="s">
        <v>344</v>
      </c>
      <c r="G280" s="208" t="s">
        <v>345</v>
      </c>
      <c r="H280" s="209">
        <v>1</v>
      </c>
      <c r="I280" s="210"/>
      <c r="J280" s="211">
        <f>ROUND(I280*H280,2)</f>
        <v>0</v>
      </c>
      <c r="K280" s="207" t="s">
        <v>147</v>
      </c>
      <c r="L280" s="45"/>
      <c r="M280" s="212" t="s">
        <v>19</v>
      </c>
      <c r="N280" s="213" t="s">
        <v>46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195</v>
      </c>
      <c r="AT280" s="216" t="s">
        <v>143</v>
      </c>
      <c r="AU280" s="216" t="s">
        <v>85</v>
      </c>
      <c r="AY280" s="18" t="s">
        <v>140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83</v>
      </c>
      <c r="BK280" s="217">
        <f>ROUND(I280*H280,2)</f>
        <v>0</v>
      </c>
      <c r="BL280" s="18" t="s">
        <v>195</v>
      </c>
      <c r="BM280" s="216" t="s">
        <v>474</v>
      </c>
    </row>
    <row r="281" s="2" customFormat="1">
      <c r="A281" s="39"/>
      <c r="B281" s="40"/>
      <c r="C281" s="41"/>
      <c r="D281" s="218" t="s">
        <v>149</v>
      </c>
      <c r="E281" s="41"/>
      <c r="F281" s="219" t="s">
        <v>347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149</v>
      </c>
      <c r="AU281" s="18" t="s">
        <v>85</v>
      </c>
    </row>
    <row r="282" s="2" customFormat="1">
      <c r="A282" s="39"/>
      <c r="B282" s="40"/>
      <c r="C282" s="41"/>
      <c r="D282" s="223" t="s">
        <v>151</v>
      </c>
      <c r="E282" s="41"/>
      <c r="F282" s="224" t="s">
        <v>348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151</v>
      </c>
      <c r="AU282" s="18" t="s">
        <v>85</v>
      </c>
    </row>
    <row r="283" s="2" customFormat="1" ht="16.5" customHeight="1">
      <c r="A283" s="39"/>
      <c r="B283" s="40"/>
      <c r="C283" s="205" t="s">
        <v>475</v>
      </c>
      <c r="D283" s="205" t="s">
        <v>143</v>
      </c>
      <c r="E283" s="206" t="s">
        <v>350</v>
      </c>
      <c r="F283" s="207" t="s">
        <v>351</v>
      </c>
      <c r="G283" s="208" t="s">
        <v>279</v>
      </c>
      <c r="H283" s="209">
        <v>17</v>
      </c>
      <c r="I283" s="210"/>
      <c r="J283" s="211">
        <f>ROUND(I283*H283,2)</f>
        <v>0</v>
      </c>
      <c r="K283" s="207" t="s">
        <v>147</v>
      </c>
      <c r="L283" s="45"/>
      <c r="M283" s="212" t="s">
        <v>19</v>
      </c>
      <c r="N283" s="213" t="s">
        <v>46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195</v>
      </c>
      <c r="AT283" s="216" t="s">
        <v>143</v>
      </c>
      <c r="AU283" s="216" t="s">
        <v>85</v>
      </c>
      <c r="AY283" s="18" t="s">
        <v>140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83</v>
      </c>
      <c r="BK283" s="217">
        <f>ROUND(I283*H283,2)</f>
        <v>0</v>
      </c>
      <c r="BL283" s="18" t="s">
        <v>195</v>
      </c>
      <c r="BM283" s="216" t="s">
        <v>476</v>
      </c>
    </row>
    <row r="284" s="2" customFormat="1">
      <c r="A284" s="39"/>
      <c r="B284" s="40"/>
      <c r="C284" s="41"/>
      <c r="D284" s="218" t="s">
        <v>149</v>
      </c>
      <c r="E284" s="41"/>
      <c r="F284" s="219" t="s">
        <v>353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149</v>
      </c>
      <c r="AU284" s="18" t="s">
        <v>85</v>
      </c>
    </row>
    <row r="285" s="2" customFormat="1">
      <c r="A285" s="39"/>
      <c r="B285" s="40"/>
      <c r="C285" s="41"/>
      <c r="D285" s="223" t="s">
        <v>151</v>
      </c>
      <c r="E285" s="41"/>
      <c r="F285" s="224" t="s">
        <v>354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151</v>
      </c>
      <c r="AU285" s="18" t="s">
        <v>85</v>
      </c>
    </row>
    <row r="286" s="2" customFormat="1" ht="16.5" customHeight="1">
      <c r="A286" s="39"/>
      <c r="B286" s="40"/>
      <c r="C286" s="247" t="s">
        <v>455</v>
      </c>
      <c r="D286" s="247" t="s">
        <v>244</v>
      </c>
      <c r="E286" s="248" t="s">
        <v>355</v>
      </c>
      <c r="F286" s="249" t="s">
        <v>356</v>
      </c>
      <c r="G286" s="250" t="s">
        <v>268</v>
      </c>
      <c r="H286" s="251">
        <v>190</v>
      </c>
      <c r="I286" s="252"/>
      <c r="J286" s="253">
        <f>ROUND(I286*H286,2)</f>
        <v>0</v>
      </c>
      <c r="K286" s="249" t="s">
        <v>147</v>
      </c>
      <c r="L286" s="254"/>
      <c r="M286" s="255" t="s">
        <v>19</v>
      </c>
      <c r="N286" s="256" t="s">
        <v>46</v>
      </c>
      <c r="O286" s="85"/>
      <c r="P286" s="214">
        <f>O286*H286</f>
        <v>0</v>
      </c>
      <c r="Q286" s="214">
        <v>0.00024000000000000001</v>
      </c>
      <c r="R286" s="214">
        <f>Q286*H286</f>
        <v>0.045600000000000002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247</v>
      </c>
      <c r="AT286" s="216" t="s">
        <v>244</v>
      </c>
      <c r="AU286" s="216" t="s">
        <v>85</v>
      </c>
      <c r="AY286" s="18" t="s">
        <v>140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83</v>
      </c>
      <c r="BK286" s="217">
        <f>ROUND(I286*H286,2)</f>
        <v>0</v>
      </c>
      <c r="BL286" s="18" t="s">
        <v>195</v>
      </c>
      <c r="BM286" s="216" t="s">
        <v>477</v>
      </c>
    </row>
    <row r="287" s="2" customFormat="1">
      <c r="A287" s="39"/>
      <c r="B287" s="40"/>
      <c r="C287" s="41"/>
      <c r="D287" s="218" t="s">
        <v>149</v>
      </c>
      <c r="E287" s="41"/>
      <c r="F287" s="219" t="s">
        <v>356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149</v>
      </c>
      <c r="AU287" s="18" t="s">
        <v>85</v>
      </c>
    </row>
    <row r="288" s="2" customFormat="1" ht="16.5" customHeight="1">
      <c r="A288" s="39"/>
      <c r="B288" s="40"/>
      <c r="C288" s="205" t="s">
        <v>321</v>
      </c>
      <c r="D288" s="205" t="s">
        <v>143</v>
      </c>
      <c r="E288" s="206" t="s">
        <v>478</v>
      </c>
      <c r="F288" s="207" t="s">
        <v>479</v>
      </c>
      <c r="G288" s="208" t="s">
        <v>480</v>
      </c>
      <c r="H288" s="209">
        <v>280</v>
      </c>
      <c r="I288" s="210"/>
      <c r="J288" s="211">
        <f>ROUND(I288*H288,2)</f>
        <v>0</v>
      </c>
      <c r="K288" s="207" t="s">
        <v>147</v>
      </c>
      <c r="L288" s="45"/>
      <c r="M288" s="212" t="s">
        <v>19</v>
      </c>
      <c r="N288" s="213" t="s">
        <v>46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195</v>
      </c>
      <c r="AT288" s="216" t="s">
        <v>143</v>
      </c>
      <c r="AU288" s="216" t="s">
        <v>85</v>
      </c>
      <c r="AY288" s="18" t="s">
        <v>140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83</v>
      </c>
      <c r="BK288" s="217">
        <f>ROUND(I288*H288,2)</f>
        <v>0</v>
      </c>
      <c r="BL288" s="18" t="s">
        <v>195</v>
      </c>
      <c r="BM288" s="216" t="s">
        <v>481</v>
      </c>
    </row>
    <row r="289" s="2" customFormat="1">
      <c r="A289" s="39"/>
      <c r="B289" s="40"/>
      <c r="C289" s="41"/>
      <c r="D289" s="218" t="s">
        <v>149</v>
      </c>
      <c r="E289" s="41"/>
      <c r="F289" s="219" t="s">
        <v>482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149</v>
      </c>
      <c r="AU289" s="18" t="s">
        <v>85</v>
      </c>
    </row>
    <row r="290" s="2" customFormat="1">
      <c r="A290" s="39"/>
      <c r="B290" s="40"/>
      <c r="C290" s="41"/>
      <c r="D290" s="223" t="s">
        <v>151</v>
      </c>
      <c r="E290" s="41"/>
      <c r="F290" s="224" t="s">
        <v>483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151</v>
      </c>
      <c r="AU290" s="18" t="s">
        <v>85</v>
      </c>
    </row>
    <row r="291" s="2" customFormat="1">
      <c r="A291" s="39"/>
      <c r="B291" s="40"/>
      <c r="C291" s="41"/>
      <c r="D291" s="218" t="s">
        <v>258</v>
      </c>
      <c r="E291" s="41"/>
      <c r="F291" s="257" t="s">
        <v>484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258</v>
      </c>
      <c r="AU291" s="18" t="s">
        <v>85</v>
      </c>
    </row>
    <row r="292" s="12" customFormat="1" ht="25.92" customHeight="1">
      <c r="A292" s="12"/>
      <c r="B292" s="189"/>
      <c r="C292" s="190"/>
      <c r="D292" s="191" t="s">
        <v>74</v>
      </c>
      <c r="E292" s="192" t="s">
        <v>244</v>
      </c>
      <c r="F292" s="192" t="s">
        <v>358</v>
      </c>
      <c r="G292" s="190"/>
      <c r="H292" s="190"/>
      <c r="I292" s="193"/>
      <c r="J292" s="194">
        <f>BK292</f>
        <v>0</v>
      </c>
      <c r="K292" s="190"/>
      <c r="L292" s="195"/>
      <c r="M292" s="196"/>
      <c r="N292" s="197"/>
      <c r="O292" s="197"/>
      <c r="P292" s="198">
        <f>P293+P297</f>
        <v>0</v>
      </c>
      <c r="Q292" s="197"/>
      <c r="R292" s="198">
        <f>R293+R297</f>
        <v>0</v>
      </c>
      <c r="S292" s="197"/>
      <c r="T292" s="199">
        <f>T293+T297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0" t="s">
        <v>161</v>
      </c>
      <c r="AT292" s="201" t="s">
        <v>74</v>
      </c>
      <c r="AU292" s="201" t="s">
        <v>75</v>
      </c>
      <c r="AY292" s="200" t="s">
        <v>140</v>
      </c>
      <c r="BK292" s="202">
        <f>BK293+BK297</f>
        <v>0</v>
      </c>
    </row>
    <row r="293" s="12" customFormat="1" ht="22.8" customHeight="1">
      <c r="A293" s="12"/>
      <c r="B293" s="189"/>
      <c r="C293" s="190"/>
      <c r="D293" s="191" t="s">
        <v>74</v>
      </c>
      <c r="E293" s="203" t="s">
        <v>359</v>
      </c>
      <c r="F293" s="203" t="s">
        <v>360</v>
      </c>
      <c r="G293" s="190"/>
      <c r="H293" s="190"/>
      <c r="I293" s="193"/>
      <c r="J293" s="204">
        <f>BK293</f>
        <v>0</v>
      </c>
      <c r="K293" s="190"/>
      <c r="L293" s="195"/>
      <c r="M293" s="196"/>
      <c r="N293" s="197"/>
      <c r="O293" s="197"/>
      <c r="P293" s="198">
        <f>SUM(P294:P296)</f>
        <v>0</v>
      </c>
      <c r="Q293" s="197"/>
      <c r="R293" s="198">
        <f>SUM(R294:R296)</f>
        <v>0</v>
      </c>
      <c r="S293" s="197"/>
      <c r="T293" s="199">
        <f>SUM(T294:T296)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0" t="s">
        <v>161</v>
      </c>
      <c r="AT293" s="201" t="s">
        <v>74</v>
      </c>
      <c r="AU293" s="201" t="s">
        <v>83</v>
      </c>
      <c r="AY293" s="200" t="s">
        <v>140</v>
      </c>
      <c r="BK293" s="202">
        <f>SUM(BK294:BK296)</f>
        <v>0</v>
      </c>
    </row>
    <row r="294" s="2" customFormat="1" ht="16.5" customHeight="1">
      <c r="A294" s="39"/>
      <c r="B294" s="40"/>
      <c r="C294" s="205" t="s">
        <v>274</v>
      </c>
      <c r="D294" s="205" t="s">
        <v>143</v>
      </c>
      <c r="E294" s="206" t="s">
        <v>362</v>
      </c>
      <c r="F294" s="207" t="s">
        <v>363</v>
      </c>
      <c r="G294" s="208" t="s">
        <v>268</v>
      </c>
      <c r="H294" s="209">
        <v>315</v>
      </c>
      <c r="I294" s="210"/>
      <c r="J294" s="211">
        <f>ROUND(I294*H294,2)</f>
        <v>0</v>
      </c>
      <c r="K294" s="207" t="s">
        <v>147</v>
      </c>
      <c r="L294" s="45"/>
      <c r="M294" s="212" t="s">
        <v>19</v>
      </c>
      <c r="N294" s="213" t="s">
        <v>46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364</v>
      </c>
      <c r="AT294" s="216" t="s">
        <v>143</v>
      </c>
      <c r="AU294" s="216" t="s">
        <v>85</v>
      </c>
      <c r="AY294" s="18" t="s">
        <v>140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83</v>
      </c>
      <c r="BK294" s="217">
        <f>ROUND(I294*H294,2)</f>
        <v>0</v>
      </c>
      <c r="BL294" s="18" t="s">
        <v>364</v>
      </c>
      <c r="BM294" s="216" t="s">
        <v>485</v>
      </c>
    </row>
    <row r="295" s="2" customFormat="1">
      <c r="A295" s="39"/>
      <c r="B295" s="40"/>
      <c r="C295" s="41"/>
      <c r="D295" s="218" t="s">
        <v>149</v>
      </c>
      <c r="E295" s="41"/>
      <c r="F295" s="219" t="s">
        <v>363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149</v>
      </c>
      <c r="AU295" s="18" t="s">
        <v>85</v>
      </c>
    </row>
    <row r="296" s="2" customFormat="1">
      <c r="A296" s="39"/>
      <c r="B296" s="40"/>
      <c r="C296" s="41"/>
      <c r="D296" s="223" t="s">
        <v>151</v>
      </c>
      <c r="E296" s="41"/>
      <c r="F296" s="224" t="s">
        <v>365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151</v>
      </c>
      <c r="AU296" s="18" t="s">
        <v>85</v>
      </c>
    </row>
    <row r="297" s="12" customFormat="1" ht="22.8" customHeight="1">
      <c r="A297" s="12"/>
      <c r="B297" s="189"/>
      <c r="C297" s="190"/>
      <c r="D297" s="191" t="s">
        <v>74</v>
      </c>
      <c r="E297" s="203" t="s">
        <v>486</v>
      </c>
      <c r="F297" s="203" t="s">
        <v>487</v>
      </c>
      <c r="G297" s="190"/>
      <c r="H297" s="190"/>
      <c r="I297" s="193"/>
      <c r="J297" s="204">
        <f>BK297</f>
        <v>0</v>
      </c>
      <c r="K297" s="190"/>
      <c r="L297" s="195"/>
      <c r="M297" s="196"/>
      <c r="N297" s="197"/>
      <c r="O297" s="197"/>
      <c r="P297" s="198">
        <f>SUM(P298:P303)</f>
        <v>0</v>
      </c>
      <c r="Q297" s="197"/>
      <c r="R297" s="198">
        <f>SUM(R298:R303)</f>
        <v>0</v>
      </c>
      <c r="S297" s="197"/>
      <c r="T297" s="199">
        <f>SUM(T298:T303)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0" t="s">
        <v>161</v>
      </c>
      <c r="AT297" s="201" t="s">
        <v>74</v>
      </c>
      <c r="AU297" s="201" t="s">
        <v>83</v>
      </c>
      <c r="AY297" s="200" t="s">
        <v>140</v>
      </c>
      <c r="BK297" s="202">
        <f>SUM(BK298:BK303)</f>
        <v>0</v>
      </c>
    </row>
    <row r="298" s="2" customFormat="1" ht="16.5" customHeight="1">
      <c r="A298" s="39"/>
      <c r="B298" s="40"/>
      <c r="C298" s="205" t="s">
        <v>488</v>
      </c>
      <c r="D298" s="205" t="s">
        <v>143</v>
      </c>
      <c r="E298" s="206" t="s">
        <v>489</v>
      </c>
      <c r="F298" s="207" t="s">
        <v>490</v>
      </c>
      <c r="G298" s="208" t="s">
        <v>279</v>
      </c>
      <c r="H298" s="209">
        <v>10</v>
      </c>
      <c r="I298" s="210"/>
      <c r="J298" s="211">
        <f>ROUND(I298*H298,2)</f>
        <v>0</v>
      </c>
      <c r="K298" s="207" t="s">
        <v>147</v>
      </c>
      <c r="L298" s="45"/>
      <c r="M298" s="212" t="s">
        <v>19</v>
      </c>
      <c r="N298" s="213" t="s">
        <v>46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364</v>
      </c>
      <c r="AT298" s="216" t="s">
        <v>143</v>
      </c>
      <c r="AU298" s="216" t="s">
        <v>85</v>
      </c>
      <c r="AY298" s="18" t="s">
        <v>140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83</v>
      </c>
      <c r="BK298" s="217">
        <f>ROUND(I298*H298,2)</f>
        <v>0</v>
      </c>
      <c r="BL298" s="18" t="s">
        <v>364</v>
      </c>
      <c r="BM298" s="216" t="s">
        <v>491</v>
      </c>
    </row>
    <row r="299" s="2" customFormat="1">
      <c r="A299" s="39"/>
      <c r="B299" s="40"/>
      <c r="C299" s="41"/>
      <c r="D299" s="218" t="s">
        <v>149</v>
      </c>
      <c r="E299" s="41"/>
      <c r="F299" s="219" t="s">
        <v>492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149</v>
      </c>
      <c r="AU299" s="18" t="s">
        <v>85</v>
      </c>
    </row>
    <row r="300" s="2" customFormat="1">
      <c r="A300" s="39"/>
      <c r="B300" s="40"/>
      <c r="C300" s="41"/>
      <c r="D300" s="223" t="s">
        <v>151</v>
      </c>
      <c r="E300" s="41"/>
      <c r="F300" s="224" t="s">
        <v>493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151</v>
      </c>
      <c r="AU300" s="18" t="s">
        <v>85</v>
      </c>
    </row>
    <row r="301" s="2" customFormat="1">
      <c r="A301" s="39"/>
      <c r="B301" s="40"/>
      <c r="C301" s="41"/>
      <c r="D301" s="218" t="s">
        <v>258</v>
      </c>
      <c r="E301" s="41"/>
      <c r="F301" s="257" t="s">
        <v>494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258</v>
      </c>
      <c r="AU301" s="18" t="s">
        <v>85</v>
      </c>
    </row>
    <row r="302" s="2" customFormat="1" ht="16.5" customHeight="1">
      <c r="A302" s="39"/>
      <c r="B302" s="40"/>
      <c r="C302" s="247" t="s">
        <v>281</v>
      </c>
      <c r="D302" s="247" t="s">
        <v>244</v>
      </c>
      <c r="E302" s="248" t="s">
        <v>495</v>
      </c>
      <c r="F302" s="249" t="s">
        <v>496</v>
      </c>
      <c r="G302" s="250" t="s">
        <v>279</v>
      </c>
      <c r="H302" s="251">
        <v>10</v>
      </c>
      <c r="I302" s="252"/>
      <c r="J302" s="253">
        <f>ROUND(I302*H302,2)</f>
        <v>0</v>
      </c>
      <c r="K302" s="249" t="s">
        <v>147</v>
      </c>
      <c r="L302" s="254"/>
      <c r="M302" s="255" t="s">
        <v>19</v>
      </c>
      <c r="N302" s="256" t="s">
        <v>46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497</v>
      </c>
      <c r="AT302" s="216" t="s">
        <v>244</v>
      </c>
      <c r="AU302" s="216" t="s">
        <v>85</v>
      </c>
      <c r="AY302" s="18" t="s">
        <v>140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83</v>
      </c>
      <c r="BK302" s="217">
        <f>ROUND(I302*H302,2)</f>
        <v>0</v>
      </c>
      <c r="BL302" s="18" t="s">
        <v>364</v>
      </c>
      <c r="BM302" s="216" t="s">
        <v>498</v>
      </c>
    </row>
    <row r="303" s="2" customFormat="1">
      <c r="A303" s="39"/>
      <c r="B303" s="40"/>
      <c r="C303" s="41"/>
      <c r="D303" s="218" t="s">
        <v>149</v>
      </c>
      <c r="E303" s="41"/>
      <c r="F303" s="219" t="s">
        <v>496</v>
      </c>
      <c r="G303" s="41"/>
      <c r="H303" s="41"/>
      <c r="I303" s="220"/>
      <c r="J303" s="41"/>
      <c r="K303" s="41"/>
      <c r="L303" s="45"/>
      <c r="M303" s="258"/>
      <c r="N303" s="259"/>
      <c r="O303" s="260"/>
      <c r="P303" s="260"/>
      <c r="Q303" s="260"/>
      <c r="R303" s="260"/>
      <c r="S303" s="260"/>
      <c r="T303" s="261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149</v>
      </c>
      <c r="AU303" s="18" t="s">
        <v>85</v>
      </c>
    </row>
    <row r="304" s="2" customFormat="1" ht="6.96" customHeight="1">
      <c r="A304" s="39"/>
      <c r="B304" s="60"/>
      <c r="C304" s="61"/>
      <c r="D304" s="61"/>
      <c r="E304" s="61"/>
      <c r="F304" s="61"/>
      <c r="G304" s="61"/>
      <c r="H304" s="61"/>
      <c r="I304" s="61"/>
      <c r="J304" s="61"/>
      <c r="K304" s="61"/>
      <c r="L304" s="45"/>
      <c r="M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</row>
  </sheetData>
  <sheetProtection sheet="1" autoFilter="0" formatColumns="0" formatRows="0" objects="1" scenarios="1" spinCount="100000" saltValue="evKR1h/DheIRLjuqllCWXmmENSIUIbzmh5Gry9Tt1nJS58+ZO9eU1g0TYOSr7KeDczSj3xDhrcf8PKFRmb3WRg==" hashValue="VPXsxy/e3dhDjgZbUa/gVV0r+Xa93z8YzNUOTugBvBBqUF5aTJ5kqA7Mc5aBWGzcncE6Pq9+NxyEZBLxgDw4TQ==" algorithmName="SHA-512" password="CC35"/>
  <autoFilter ref="C93:K30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4_02/941311111"/>
    <hyperlink ref="F104" r:id="rId2" display="https://podminky.urs.cz/item/CS_URS_2024_02/941311211"/>
    <hyperlink ref="F109" r:id="rId3" display="https://podminky.urs.cz/item/CS_URS_2024_02/941311811"/>
    <hyperlink ref="F114" r:id="rId4" display="https://podminky.urs.cz/item/CS_URS_2024_02/945411111"/>
    <hyperlink ref="F117" r:id="rId5" display="https://podminky.urs.cz/item/CS_URS_2024_02/965042141"/>
    <hyperlink ref="F122" r:id="rId6" display="https://podminky.urs.cz/item/CS_URS_2024_02/965082923"/>
    <hyperlink ref="F127" r:id="rId7" display="https://podminky.urs.cz/item/CS_URS_2024_02/993111111"/>
    <hyperlink ref="F130" r:id="rId8" display="https://podminky.urs.cz/item/CS_URS_2024_02/993111119"/>
    <hyperlink ref="F136" r:id="rId9" display="https://podminky.urs.cz/item/CS_URS_2024_02/997013211"/>
    <hyperlink ref="F139" r:id="rId10" display="https://podminky.urs.cz/item/CS_URS_2024_02/997013509"/>
    <hyperlink ref="F144" r:id="rId11" display="https://podminky.urs.cz/item/CS_URS_2024_02/997013511"/>
    <hyperlink ref="F147" r:id="rId12" display="https://podminky.urs.cz/item/CS_URS_2024_02/997013631"/>
    <hyperlink ref="F152" r:id="rId13" display="https://podminky.urs.cz/item/CS_URS_2024_02/997013847"/>
    <hyperlink ref="F156" r:id="rId14" display="https://podminky.urs.cz/item/CS_URS_2024_02/998011010"/>
    <hyperlink ref="F161" r:id="rId15" display="https://podminky.urs.cz/item/CS_URS_2024_02/712340833"/>
    <hyperlink ref="F166" r:id="rId16" display="https://podminky.urs.cz/item/CS_URS_2024_02/712340834"/>
    <hyperlink ref="F171" r:id="rId17" display="https://podminky.urs.cz/item/CS_URS_2024_02/712363210"/>
    <hyperlink ref="F176" r:id="rId18" display="https://podminky.urs.cz/item/CS_URS_2024_02/712363605"/>
    <hyperlink ref="F184" r:id="rId19" display="https://podminky.urs.cz/item/CS_URS_2024_02/712775911"/>
    <hyperlink ref="F187" r:id="rId20" display="https://podminky.urs.cz/item/CS_URS_2024_02/712999003"/>
    <hyperlink ref="F193" r:id="rId21" display="https://podminky.urs.cz/item/CS_URS_2024_02/713141136"/>
    <hyperlink ref="F206" r:id="rId22" display="https://podminky.urs.cz/item/CS_URS_2024_02/713141336"/>
    <hyperlink ref="F216" r:id="rId23" display="https://podminky.urs.cz/item/CS_URS_2024_02/721210824"/>
    <hyperlink ref="F219" r:id="rId24" display="https://podminky.urs.cz/item/CS_URS_2024_02/721239114"/>
    <hyperlink ref="F227" r:id="rId25" display="https://podminky.urs.cz/item/CS_URS_2023_02/727111002"/>
    <hyperlink ref="F231" r:id="rId26" display="https://podminky.urs.cz/item/CS_URS_2024_02/762341275"/>
    <hyperlink ref="F241" r:id="rId27" display="https://podminky.urs.cz/item/CS_URS_2024_02/762361312"/>
    <hyperlink ref="F246" r:id="rId28" display="https://podminky.urs.cz/item/CS_URS_2024_02/998762121"/>
    <hyperlink ref="F250" r:id="rId29" display="https://podminky.urs.cz/item/CS_URS_2023_02/764002841"/>
    <hyperlink ref="F255" r:id="rId30" display="https://podminky.urs.cz/item/CS_URS_2024_02/764204105"/>
    <hyperlink ref="F277" r:id="rId31" display="https://podminky.urs.cz/item/CS_URS_2024_02/767881112"/>
    <hyperlink ref="F282" r:id="rId32" display="https://podminky.urs.cz/item/CS_URS_2024_02/767881152"/>
    <hyperlink ref="F285" r:id="rId33" display="https://podminky.urs.cz/item/CS_URS_2024_02/767881161"/>
    <hyperlink ref="F290" r:id="rId34" display="https://podminky.urs.cz/item/CS_URS_2024_02/767996801"/>
    <hyperlink ref="F296" r:id="rId35" display="https://podminky.urs.cz/item/CS_URS_2024_02/218220101"/>
    <hyperlink ref="F300" r:id="rId36" display="https://podminky.urs.cz/item/CS_URS_2024_02/23020222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střech a montáž fotovoltaiky Nemocnice Havířov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36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29</v>
      </c>
      <c r="J24" s="137" t="s">
        <v>38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ROUND((SUM(BE94:BE307)),  2)</f>
        <v>0</v>
      </c>
      <c r="G33" s="39"/>
      <c r="H33" s="39"/>
      <c r="I33" s="149">
        <v>0.20999999999999999</v>
      </c>
      <c r="J33" s="148">
        <f>ROUND(((SUM(BE94:BE307))*I33),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ROUND((SUM(BF94:BF307)),  2)</f>
        <v>0</v>
      </c>
      <c r="G34" s="39"/>
      <c r="H34" s="39"/>
      <c r="I34" s="149">
        <v>0.12</v>
      </c>
      <c r="J34" s="148">
        <f>ROUND(((SUM(BF94:BF307))*I34),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ROUND((SUM(BG94:BG307)),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ROUND((SUM(BH94:BH307)),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ROUND((SUM(BI94:BI307)),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střech a montáž fotovoltaiky Nemocnice Havířov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C - Budova M1, M2, L - Chirurgie, urgent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Havířov</v>
      </c>
      <c r="G52" s="41"/>
      <c r="H52" s="41"/>
      <c r="I52" s="33" t="s">
        <v>23</v>
      </c>
      <c r="J52" s="73" t="str">
        <f>IF(J12="","",J12)</f>
        <v>23. 10. 2024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Havířov,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114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115</v>
      </c>
      <c r="E62" s="175"/>
      <c r="F62" s="175"/>
      <c r="G62" s="175"/>
      <c r="H62" s="175"/>
      <c r="I62" s="175"/>
      <c r="J62" s="176">
        <f>J121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J146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117</v>
      </c>
      <c r="E64" s="169"/>
      <c r="F64" s="169"/>
      <c r="G64" s="169"/>
      <c r="H64" s="169"/>
      <c r="I64" s="169"/>
      <c r="J64" s="170">
        <f>J150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118</v>
      </c>
      <c r="E65" s="175"/>
      <c r="F65" s="175"/>
      <c r="G65" s="175"/>
      <c r="H65" s="175"/>
      <c r="I65" s="175"/>
      <c r="J65" s="176">
        <f>J151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367</v>
      </c>
      <c r="E66" s="175"/>
      <c r="F66" s="175"/>
      <c r="G66" s="175"/>
      <c r="H66" s="175"/>
      <c r="I66" s="175"/>
      <c r="J66" s="176">
        <f>J196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368</v>
      </c>
      <c r="E67" s="175"/>
      <c r="F67" s="175"/>
      <c r="G67" s="175"/>
      <c r="H67" s="175"/>
      <c r="I67" s="175"/>
      <c r="J67" s="176">
        <f>J224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500</v>
      </c>
      <c r="E68" s="175"/>
      <c r="F68" s="175"/>
      <c r="G68" s="175"/>
      <c r="H68" s="175"/>
      <c r="I68" s="175"/>
      <c r="J68" s="176">
        <f>J235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120</v>
      </c>
      <c r="E69" s="175"/>
      <c r="F69" s="175"/>
      <c r="G69" s="175"/>
      <c r="H69" s="175"/>
      <c r="I69" s="175"/>
      <c r="J69" s="176">
        <f>J239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121</v>
      </c>
      <c r="E70" s="175"/>
      <c r="F70" s="175"/>
      <c r="G70" s="175"/>
      <c r="H70" s="175"/>
      <c r="I70" s="175"/>
      <c r="J70" s="176">
        <f>J248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122</v>
      </c>
      <c r="E71" s="175"/>
      <c r="F71" s="175"/>
      <c r="G71" s="175"/>
      <c r="H71" s="175"/>
      <c r="I71" s="175"/>
      <c r="J71" s="176">
        <f>J275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6"/>
      <c r="C72" s="167"/>
      <c r="D72" s="168" t="s">
        <v>123</v>
      </c>
      <c r="E72" s="169"/>
      <c r="F72" s="169"/>
      <c r="G72" s="169"/>
      <c r="H72" s="169"/>
      <c r="I72" s="169"/>
      <c r="J72" s="170">
        <f>J296</f>
        <v>0</v>
      </c>
      <c r="K72" s="167"/>
      <c r="L72" s="17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2"/>
      <c r="C73" s="173"/>
      <c r="D73" s="174" t="s">
        <v>124</v>
      </c>
      <c r="E73" s="175"/>
      <c r="F73" s="175"/>
      <c r="G73" s="175"/>
      <c r="H73" s="175"/>
      <c r="I73" s="175"/>
      <c r="J73" s="176">
        <f>J297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369</v>
      </c>
      <c r="E74" s="175"/>
      <c r="F74" s="175"/>
      <c r="G74" s="175"/>
      <c r="H74" s="175"/>
      <c r="I74" s="175"/>
      <c r="J74" s="176">
        <f>J301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125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Stavební úpravy střech a montáž fotovoltaiky Nemocnice Havířov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107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C - Budova M1, M2, L - Chirurgie, urgent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Havířov</v>
      </c>
      <c r="G88" s="41"/>
      <c r="H88" s="41"/>
      <c r="I88" s="33" t="s">
        <v>23</v>
      </c>
      <c r="J88" s="73" t="str">
        <f>IF(J12="","",J12)</f>
        <v>23. 10. 2024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Nemocnice Havířov, p.o.</v>
      </c>
      <c r="G90" s="41"/>
      <c r="H90" s="41"/>
      <c r="I90" s="33" t="s">
        <v>32</v>
      </c>
      <c r="J90" s="37" t="str">
        <f>E21</f>
        <v xml:space="preserve"> 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30</v>
      </c>
      <c r="D91" s="41"/>
      <c r="E91" s="41"/>
      <c r="F91" s="28" t="str">
        <f>IF(E18="","",E18)</f>
        <v>Vyplň údaj</v>
      </c>
      <c r="G91" s="41"/>
      <c r="H91" s="41"/>
      <c r="I91" s="33" t="s">
        <v>35</v>
      </c>
      <c r="J91" s="37" t="str">
        <f>E24</f>
        <v>Amun Pro s.r.o.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126</v>
      </c>
      <c r="D93" s="181" t="s">
        <v>60</v>
      </c>
      <c r="E93" s="181" t="s">
        <v>56</v>
      </c>
      <c r="F93" s="181" t="s">
        <v>57</v>
      </c>
      <c r="G93" s="181" t="s">
        <v>127</v>
      </c>
      <c r="H93" s="181" t="s">
        <v>128</v>
      </c>
      <c r="I93" s="181" t="s">
        <v>129</v>
      </c>
      <c r="J93" s="181" t="s">
        <v>111</v>
      </c>
      <c r="K93" s="182" t="s">
        <v>130</v>
      </c>
      <c r="L93" s="183"/>
      <c r="M93" s="93" t="s">
        <v>19</v>
      </c>
      <c r="N93" s="94" t="s">
        <v>45</v>
      </c>
      <c r="O93" s="94" t="s">
        <v>131</v>
      </c>
      <c r="P93" s="94" t="s">
        <v>132</v>
      </c>
      <c r="Q93" s="94" t="s">
        <v>133</v>
      </c>
      <c r="R93" s="94" t="s">
        <v>134</v>
      </c>
      <c r="S93" s="94" t="s">
        <v>135</v>
      </c>
      <c r="T93" s="95" t="s">
        <v>136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137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P95+P150+P296</f>
        <v>0</v>
      </c>
      <c r="Q94" s="97"/>
      <c r="R94" s="186">
        <f>R95+R150+R296</f>
        <v>0.11428000000000001</v>
      </c>
      <c r="S94" s="97"/>
      <c r="T94" s="187">
        <f>T95+T150+T296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74</v>
      </c>
      <c r="AU94" s="18" t="s">
        <v>112</v>
      </c>
      <c r="BK94" s="188">
        <f>BK95+BK150+BK296</f>
        <v>0</v>
      </c>
    </row>
    <row r="95" s="12" customFormat="1" ht="25.92" customHeight="1">
      <c r="A95" s="12"/>
      <c r="B95" s="189"/>
      <c r="C95" s="190"/>
      <c r="D95" s="191" t="s">
        <v>74</v>
      </c>
      <c r="E95" s="192" t="s">
        <v>138</v>
      </c>
      <c r="F95" s="192" t="s">
        <v>139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P96+P121+P146</f>
        <v>0</v>
      </c>
      <c r="Q95" s="197"/>
      <c r="R95" s="198">
        <f>R96+R121+R146</f>
        <v>0</v>
      </c>
      <c r="S95" s="197"/>
      <c r="T95" s="199">
        <f>T96+T121+T146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83</v>
      </c>
      <c r="AT95" s="201" t="s">
        <v>74</v>
      </c>
      <c r="AU95" s="201" t="s">
        <v>75</v>
      </c>
      <c r="AY95" s="200" t="s">
        <v>140</v>
      </c>
      <c r="BK95" s="202">
        <f>BK96+BK121+BK146</f>
        <v>0</v>
      </c>
    </row>
    <row r="96" s="12" customFormat="1" ht="22.8" customHeight="1">
      <c r="A96" s="12"/>
      <c r="B96" s="189"/>
      <c r="C96" s="190"/>
      <c r="D96" s="191" t="s">
        <v>74</v>
      </c>
      <c r="E96" s="203" t="s">
        <v>141</v>
      </c>
      <c r="F96" s="203" t="s">
        <v>142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SUM(P97:P120)</f>
        <v>0</v>
      </c>
      <c r="Q96" s="197"/>
      <c r="R96" s="198">
        <f>SUM(R97:R120)</f>
        <v>0</v>
      </c>
      <c r="S96" s="197"/>
      <c r="T96" s="199">
        <f>SUM(T97:T120)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83</v>
      </c>
      <c r="AT96" s="201" t="s">
        <v>74</v>
      </c>
      <c r="AU96" s="201" t="s">
        <v>83</v>
      </c>
      <c r="AY96" s="200" t="s">
        <v>140</v>
      </c>
      <c r="BK96" s="202">
        <f>SUM(BK97:BK120)</f>
        <v>0</v>
      </c>
    </row>
    <row r="97" s="2" customFormat="1" ht="21.75" customHeight="1">
      <c r="A97" s="39"/>
      <c r="B97" s="40"/>
      <c r="C97" s="205" t="s">
        <v>83</v>
      </c>
      <c r="D97" s="205" t="s">
        <v>143</v>
      </c>
      <c r="E97" s="206" t="s">
        <v>144</v>
      </c>
      <c r="F97" s="207" t="s">
        <v>145</v>
      </c>
      <c r="G97" s="208" t="s">
        <v>146</v>
      </c>
      <c r="H97" s="209">
        <v>40</v>
      </c>
      <c r="I97" s="210"/>
      <c r="J97" s="211">
        <f>ROUND(I97*H97,2)</f>
        <v>0</v>
      </c>
      <c r="K97" s="207" t="s">
        <v>147</v>
      </c>
      <c r="L97" s="45"/>
      <c r="M97" s="212" t="s">
        <v>19</v>
      </c>
      <c r="N97" s="213" t="s">
        <v>46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148</v>
      </c>
      <c r="AT97" s="216" t="s">
        <v>143</v>
      </c>
      <c r="AU97" s="216" t="s">
        <v>85</v>
      </c>
      <c r="AY97" s="18" t="s">
        <v>140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148</v>
      </c>
      <c r="BM97" s="216" t="s">
        <v>85</v>
      </c>
    </row>
    <row r="98" s="2" customFormat="1">
      <c r="A98" s="39"/>
      <c r="B98" s="40"/>
      <c r="C98" s="41"/>
      <c r="D98" s="218" t="s">
        <v>149</v>
      </c>
      <c r="E98" s="41"/>
      <c r="F98" s="219" t="s">
        <v>150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85</v>
      </c>
    </row>
    <row r="99" s="2" customFormat="1">
      <c r="A99" s="39"/>
      <c r="B99" s="40"/>
      <c r="C99" s="41"/>
      <c r="D99" s="223" t="s">
        <v>151</v>
      </c>
      <c r="E99" s="41"/>
      <c r="F99" s="224" t="s">
        <v>152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151</v>
      </c>
      <c r="AU99" s="18" t="s">
        <v>85</v>
      </c>
    </row>
    <row r="100" s="13" customFormat="1">
      <c r="A100" s="13"/>
      <c r="B100" s="225"/>
      <c r="C100" s="226"/>
      <c r="D100" s="218" t="s">
        <v>153</v>
      </c>
      <c r="E100" s="227" t="s">
        <v>19</v>
      </c>
      <c r="F100" s="228" t="s">
        <v>501</v>
      </c>
      <c r="G100" s="226"/>
      <c r="H100" s="229">
        <v>40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153</v>
      </c>
      <c r="AU100" s="235" t="s">
        <v>85</v>
      </c>
      <c r="AV100" s="13" t="s">
        <v>85</v>
      </c>
      <c r="AW100" s="13" t="s">
        <v>34</v>
      </c>
      <c r="AX100" s="13" t="s">
        <v>75</v>
      </c>
      <c r="AY100" s="235" t="s">
        <v>140</v>
      </c>
    </row>
    <row r="101" s="14" customFormat="1">
      <c r="A101" s="14"/>
      <c r="B101" s="236"/>
      <c r="C101" s="237"/>
      <c r="D101" s="218" t="s">
        <v>153</v>
      </c>
      <c r="E101" s="238" t="s">
        <v>19</v>
      </c>
      <c r="F101" s="239" t="s">
        <v>155</v>
      </c>
      <c r="G101" s="237"/>
      <c r="H101" s="240">
        <v>40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153</v>
      </c>
      <c r="AU101" s="246" t="s">
        <v>85</v>
      </c>
      <c r="AV101" s="14" t="s">
        <v>148</v>
      </c>
      <c r="AW101" s="14" t="s">
        <v>34</v>
      </c>
      <c r="AX101" s="14" t="s">
        <v>83</v>
      </c>
      <c r="AY101" s="246" t="s">
        <v>140</v>
      </c>
    </row>
    <row r="102" s="2" customFormat="1" ht="24.15" customHeight="1">
      <c r="A102" s="39"/>
      <c r="B102" s="40"/>
      <c r="C102" s="205" t="s">
        <v>85</v>
      </c>
      <c r="D102" s="205" t="s">
        <v>143</v>
      </c>
      <c r="E102" s="206" t="s">
        <v>156</v>
      </c>
      <c r="F102" s="207" t="s">
        <v>157</v>
      </c>
      <c r="G102" s="208" t="s">
        <v>146</v>
      </c>
      <c r="H102" s="209">
        <v>40</v>
      </c>
      <c r="I102" s="210"/>
      <c r="J102" s="211">
        <f>ROUND(I102*H102,2)</f>
        <v>0</v>
      </c>
      <c r="K102" s="207" t="s">
        <v>147</v>
      </c>
      <c r="L102" s="45"/>
      <c r="M102" s="212" t="s">
        <v>19</v>
      </c>
      <c r="N102" s="213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148</v>
      </c>
      <c r="AT102" s="216" t="s">
        <v>143</v>
      </c>
      <c r="AU102" s="216" t="s">
        <v>85</v>
      </c>
      <c r="AY102" s="18" t="s">
        <v>140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148</v>
      </c>
      <c r="BM102" s="216" t="s">
        <v>148</v>
      </c>
    </row>
    <row r="103" s="2" customFormat="1">
      <c r="A103" s="39"/>
      <c r="B103" s="40"/>
      <c r="C103" s="41"/>
      <c r="D103" s="218" t="s">
        <v>149</v>
      </c>
      <c r="E103" s="41"/>
      <c r="F103" s="219" t="s">
        <v>158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85</v>
      </c>
    </row>
    <row r="104" s="2" customFormat="1">
      <c r="A104" s="39"/>
      <c r="B104" s="40"/>
      <c r="C104" s="41"/>
      <c r="D104" s="223" t="s">
        <v>151</v>
      </c>
      <c r="E104" s="41"/>
      <c r="F104" s="224" t="s">
        <v>159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151</v>
      </c>
      <c r="AU104" s="18" t="s">
        <v>85</v>
      </c>
    </row>
    <row r="105" s="2" customFormat="1" ht="21.75" customHeight="1">
      <c r="A105" s="39"/>
      <c r="B105" s="40"/>
      <c r="C105" s="205" t="s">
        <v>161</v>
      </c>
      <c r="D105" s="205" t="s">
        <v>143</v>
      </c>
      <c r="E105" s="206" t="s">
        <v>162</v>
      </c>
      <c r="F105" s="207" t="s">
        <v>163</v>
      </c>
      <c r="G105" s="208" t="s">
        <v>146</v>
      </c>
      <c r="H105" s="209">
        <v>40</v>
      </c>
      <c r="I105" s="210"/>
      <c r="J105" s="211">
        <f>ROUND(I105*H105,2)</f>
        <v>0</v>
      </c>
      <c r="K105" s="207" t="s">
        <v>147</v>
      </c>
      <c r="L105" s="45"/>
      <c r="M105" s="212" t="s">
        <v>19</v>
      </c>
      <c r="N105" s="213" t="s">
        <v>46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148</v>
      </c>
      <c r="AT105" s="216" t="s">
        <v>143</v>
      </c>
      <c r="AU105" s="216" t="s">
        <v>85</v>
      </c>
      <c r="AY105" s="18" t="s">
        <v>140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83</v>
      </c>
      <c r="BK105" s="217">
        <f>ROUND(I105*H105,2)</f>
        <v>0</v>
      </c>
      <c r="BL105" s="18" t="s">
        <v>148</v>
      </c>
      <c r="BM105" s="216" t="s">
        <v>164</v>
      </c>
    </row>
    <row r="106" s="2" customFormat="1">
      <c r="A106" s="39"/>
      <c r="B106" s="40"/>
      <c r="C106" s="41"/>
      <c r="D106" s="218" t="s">
        <v>149</v>
      </c>
      <c r="E106" s="41"/>
      <c r="F106" s="219" t="s">
        <v>165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149</v>
      </c>
      <c r="AU106" s="18" t="s">
        <v>85</v>
      </c>
    </row>
    <row r="107" s="2" customFormat="1">
      <c r="A107" s="39"/>
      <c r="B107" s="40"/>
      <c r="C107" s="41"/>
      <c r="D107" s="223" t="s">
        <v>151</v>
      </c>
      <c r="E107" s="41"/>
      <c r="F107" s="224" t="s">
        <v>166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151</v>
      </c>
      <c r="AU107" s="18" t="s">
        <v>85</v>
      </c>
    </row>
    <row r="108" s="2" customFormat="1" ht="16.5" customHeight="1">
      <c r="A108" s="39"/>
      <c r="B108" s="40"/>
      <c r="C108" s="205" t="s">
        <v>148</v>
      </c>
      <c r="D108" s="205" t="s">
        <v>143</v>
      </c>
      <c r="E108" s="206" t="s">
        <v>167</v>
      </c>
      <c r="F108" s="207" t="s">
        <v>168</v>
      </c>
      <c r="G108" s="208" t="s">
        <v>169</v>
      </c>
      <c r="H108" s="209">
        <v>45</v>
      </c>
      <c r="I108" s="210"/>
      <c r="J108" s="211">
        <f>ROUND(I108*H108,2)</f>
        <v>0</v>
      </c>
      <c r="K108" s="207" t="s">
        <v>147</v>
      </c>
      <c r="L108" s="45"/>
      <c r="M108" s="212" t="s">
        <v>19</v>
      </c>
      <c r="N108" s="213" t="s">
        <v>46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148</v>
      </c>
      <c r="AT108" s="216" t="s">
        <v>143</v>
      </c>
      <c r="AU108" s="216" t="s">
        <v>85</v>
      </c>
      <c r="AY108" s="18" t="s">
        <v>140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83</v>
      </c>
      <c r="BK108" s="217">
        <f>ROUND(I108*H108,2)</f>
        <v>0</v>
      </c>
      <c r="BL108" s="18" t="s">
        <v>148</v>
      </c>
      <c r="BM108" s="216" t="s">
        <v>170</v>
      </c>
    </row>
    <row r="109" s="2" customFormat="1">
      <c r="A109" s="39"/>
      <c r="B109" s="40"/>
      <c r="C109" s="41"/>
      <c r="D109" s="218" t="s">
        <v>149</v>
      </c>
      <c r="E109" s="41"/>
      <c r="F109" s="219" t="s">
        <v>171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85</v>
      </c>
    </row>
    <row r="110" s="2" customFormat="1">
      <c r="A110" s="39"/>
      <c r="B110" s="40"/>
      <c r="C110" s="41"/>
      <c r="D110" s="223" t="s">
        <v>151</v>
      </c>
      <c r="E110" s="41"/>
      <c r="F110" s="224" t="s">
        <v>172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151</v>
      </c>
      <c r="AU110" s="18" t="s">
        <v>85</v>
      </c>
    </row>
    <row r="111" s="2" customFormat="1" ht="16.5" customHeight="1">
      <c r="A111" s="39"/>
      <c r="B111" s="40"/>
      <c r="C111" s="205" t="s">
        <v>173</v>
      </c>
      <c r="D111" s="205" t="s">
        <v>143</v>
      </c>
      <c r="E111" s="206" t="s">
        <v>174</v>
      </c>
      <c r="F111" s="207" t="s">
        <v>175</v>
      </c>
      <c r="G111" s="208" t="s">
        <v>146</v>
      </c>
      <c r="H111" s="209">
        <v>40</v>
      </c>
      <c r="I111" s="210"/>
      <c r="J111" s="211">
        <f>ROUND(I111*H111,2)</f>
        <v>0</v>
      </c>
      <c r="K111" s="207" t="s">
        <v>147</v>
      </c>
      <c r="L111" s="45"/>
      <c r="M111" s="212" t="s">
        <v>19</v>
      </c>
      <c r="N111" s="213" t="s">
        <v>46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148</v>
      </c>
      <c r="AT111" s="216" t="s">
        <v>143</v>
      </c>
      <c r="AU111" s="216" t="s">
        <v>85</v>
      </c>
      <c r="AY111" s="18" t="s">
        <v>140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83</v>
      </c>
      <c r="BK111" s="217">
        <f>ROUND(I111*H111,2)</f>
        <v>0</v>
      </c>
      <c r="BL111" s="18" t="s">
        <v>148</v>
      </c>
      <c r="BM111" s="216" t="s">
        <v>176</v>
      </c>
    </row>
    <row r="112" s="2" customFormat="1">
      <c r="A112" s="39"/>
      <c r="B112" s="40"/>
      <c r="C112" s="41"/>
      <c r="D112" s="218" t="s">
        <v>149</v>
      </c>
      <c r="E112" s="41"/>
      <c r="F112" s="219" t="s">
        <v>177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149</v>
      </c>
      <c r="AU112" s="18" t="s">
        <v>85</v>
      </c>
    </row>
    <row r="113" s="2" customFormat="1">
      <c r="A113" s="39"/>
      <c r="B113" s="40"/>
      <c r="C113" s="41"/>
      <c r="D113" s="223" t="s">
        <v>151</v>
      </c>
      <c r="E113" s="41"/>
      <c r="F113" s="224" t="s">
        <v>178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151</v>
      </c>
      <c r="AU113" s="18" t="s">
        <v>85</v>
      </c>
    </row>
    <row r="114" s="13" customFormat="1">
      <c r="A114" s="13"/>
      <c r="B114" s="225"/>
      <c r="C114" s="226"/>
      <c r="D114" s="218" t="s">
        <v>153</v>
      </c>
      <c r="E114" s="227" t="s">
        <v>19</v>
      </c>
      <c r="F114" s="228" t="s">
        <v>269</v>
      </c>
      <c r="G114" s="226"/>
      <c r="H114" s="229">
        <v>40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153</v>
      </c>
      <c r="AU114" s="235" t="s">
        <v>85</v>
      </c>
      <c r="AV114" s="13" t="s">
        <v>85</v>
      </c>
      <c r="AW114" s="13" t="s">
        <v>34</v>
      </c>
      <c r="AX114" s="13" t="s">
        <v>75</v>
      </c>
      <c r="AY114" s="235" t="s">
        <v>140</v>
      </c>
    </row>
    <row r="115" s="14" customFormat="1">
      <c r="A115" s="14"/>
      <c r="B115" s="236"/>
      <c r="C115" s="237"/>
      <c r="D115" s="218" t="s">
        <v>153</v>
      </c>
      <c r="E115" s="238" t="s">
        <v>19</v>
      </c>
      <c r="F115" s="239" t="s">
        <v>155</v>
      </c>
      <c r="G115" s="237"/>
      <c r="H115" s="240">
        <v>40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153</v>
      </c>
      <c r="AU115" s="246" t="s">
        <v>85</v>
      </c>
      <c r="AV115" s="14" t="s">
        <v>148</v>
      </c>
      <c r="AW115" s="14" t="s">
        <v>34</v>
      </c>
      <c r="AX115" s="14" t="s">
        <v>83</v>
      </c>
      <c r="AY115" s="246" t="s">
        <v>140</v>
      </c>
    </row>
    <row r="116" s="2" customFormat="1" ht="16.5" customHeight="1">
      <c r="A116" s="39"/>
      <c r="B116" s="40"/>
      <c r="C116" s="205" t="s">
        <v>164</v>
      </c>
      <c r="D116" s="205" t="s">
        <v>143</v>
      </c>
      <c r="E116" s="206" t="s">
        <v>179</v>
      </c>
      <c r="F116" s="207" t="s">
        <v>180</v>
      </c>
      <c r="G116" s="208" t="s">
        <v>146</v>
      </c>
      <c r="H116" s="209">
        <v>400</v>
      </c>
      <c r="I116" s="210"/>
      <c r="J116" s="211">
        <f>ROUND(I116*H116,2)</f>
        <v>0</v>
      </c>
      <c r="K116" s="207" t="s">
        <v>147</v>
      </c>
      <c r="L116" s="45"/>
      <c r="M116" s="212" t="s">
        <v>19</v>
      </c>
      <c r="N116" s="213" t="s">
        <v>46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148</v>
      </c>
      <c r="AT116" s="216" t="s">
        <v>143</v>
      </c>
      <c r="AU116" s="216" t="s">
        <v>85</v>
      </c>
      <c r="AY116" s="18" t="s">
        <v>140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83</v>
      </c>
      <c r="BK116" s="217">
        <f>ROUND(I116*H116,2)</f>
        <v>0</v>
      </c>
      <c r="BL116" s="18" t="s">
        <v>148</v>
      </c>
      <c r="BM116" s="216" t="s">
        <v>8</v>
      </c>
    </row>
    <row r="117" s="2" customFormat="1">
      <c r="A117" s="39"/>
      <c r="B117" s="40"/>
      <c r="C117" s="41"/>
      <c r="D117" s="218" t="s">
        <v>149</v>
      </c>
      <c r="E117" s="41"/>
      <c r="F117" s="219" t="s">
        <v>181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149</v>
      </c>
      <c r="AU117" s="18" t="s">
        <v>85</v>
      </c>
    </row>
    <row r="118" s="2" customFormat="1">
      <c r="A118" s="39"/>
      <c r="B118" s="40"/>
      <c r="C118" s="41"/>
      <c r="D118" s="223" t="s">
        <v>151</v>
      </c>
      <c r="E118" s="41"/>
      <c r="F118" s="224" t="s">
        <v>182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151</v>
      </c>
      <c r="AU118" s="18" t="s">
        <v>85</v>
      </c>
    </row>
    <row r="119" s="13" customFormat="1">
      <c r="A119" s="13"/>
      <c r="B119" s="225"/>
      <c r="C119" s="226"/>
      <c r="D119" s="218" t="s">
        <v>153</v>
      </c>
      <c r="E119" s="227" t="s">
        <v>19</v>
      </c>
      <c r="F119" s="228" t="s">
        <v>183</v>
      </c>
      <c r="G119" s="226"/>
      <c r="H119" s="229">
        <v>400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153</v>
      </c>
      <c r="AU119" s="235" t="s">
        <v>85</v>
      </c>
      <c r="AV119" s="13" t="s">
        <v>85</v>
      </c>
      <c r="AW119" s="13" t="s">
        <v>34</v>
      </c>
      <c r="AX119" s="13" t="s">
        <v>75</v>
      </c>
      <c r="AY119" s="235" t="s">
        <v>140</v>
      </c>
    </row>
    <row r="120" s="14" customFormat="1">
      <c r="A120" s="14"/>
      <c r="B120" s="236"/>
      <c r="C120" s="237"/>
      <c r="D120" s="218" t="s">
        <v>153</v>
      </c>
      <c r="E120" s="238" t="s">
        <v>19</v>
      </c>
      <c r="F120" s="239" t="s">
        <v>155</v>
      </c>
      <c r="G120" s="237"/>
      <c r="H120" s="240">
        <v>400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153</v>
      </c>
      <c r="AU120" s="246" t="s">
        <v>85</v>
      </c>
      <c r="AV120" s="14" t="s">
        <v>148</v>
      </c>
      <c r="AW120" s="14" t="s">
        <v>34</v>
      </c>
      <c r="AX120" s="14" t="s">
        <v>83</v>
      </c>
      <c r="AY120" s="246" t="s">
        <v>140</v>
      </c>
    </row>
    <row r="121" s="12" customFormat="1" ht="22.8" customHeight="1">
      <c r="A121" s="12"/>
      <c r="B121" s="189"/>
      <c r="C121" s="190"/>
      <c r="D121" s="191" t="s">
        <v>74</v>
      </c>
      <c r="E121" s="203" t="s">
        <v>184</v>
      </c>
      <c r="F121" s="203" t="s">
        <v>185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SUM(P122:P145)</f>
        <v>0</v>
      </c>
      <c r="Q121" s="197"/>
      <c r="R121" s="198">
        <f>SUM(R122:R145)</f>
        <v>0</v>
      </c>
      <c r="S121" s="197"/>
      <c r="T121" s="199">
        <f>SUM(T122:T145)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83</v>
      </c>
      <c r="AT121" s="201" t="s">
        <v>74</v>
      </c>
      <c r="AU121" s="201" t="s">
        <v>83</v>
      </c>
      <c r="AY121" s="200" t="s">
        <v>140</v>
      </c>
      <c r="BK121" s="202">
        <f>SUM(BK122:BK145)</f>
        <v>0</v>
      </c>
    </row>
    <row r="122" s="2" customFormat="1" ht="16.5" customHeight="1">
      <c r="A122" s="39"/>
      <c r="B122" s="40"/>
      <c r="C122" s="205" t="s">
        <v>186</v>
      </c>
      <c r="D122" s="205" t="s">
        <v>143</v>
      </c>
      <c r="E122" s="206" t="s">
        <v>385</v>
      </c>
      <c r="F122" s="207" t="s">
        <v>386</v>
      </c>
      <c r="G122" s="208" t="s">
        <v>189</v>
      </c>
      <c r="H122" s="209">
        <v>83.346000000000004</v>
      </c>
      <c r="I122" s="210"/>
      <c r="J122" s="211">
        <f>ROUND(I122*H122,2)</f>
        <v>0</v>
      </c>
      <c r="K122" s="207" t="s">
        <v>147</v>
      </c>
      <c r="L122" s="45"/>
      <c r="M122" s="212" t="s">
        <v>19</v>
      </c>
      <c r="N122" s="213" t="s">
        <v>46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148</v>
      </c>
      <c r="AT122" s="216" t="s">
        <v>143</v>
      </c>
      <c r="AU122" s="216" t="s">
        <v>85</v>
      </c>
      <c r="AY122" s="18" t="s">
        <v>140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83</v>
      </c>
      <c r="BK122" s="217">
        <f>ROUND(I122*H122,2)</f>
        <v>0</v>
      </c>
      <c r="BL122" s="18" t="s">
        <v>148</v>
      </c>
      <c r="BM122" s="216" t="s">
        <v>190</v>
      </c>
    </row>
    <row r="123" s="2" customFormat="1">
      <c r="A123" s="39"/>
      <c r="B123" s="40"/>
      <c r="C123" s="41"/>
      <c r="D123" s="218" t="s">
        <v>149</v>
      </c>
      <c r="E123" s="41"/>
      <c r="F123" s="219" t="s">
        <v>387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85</v>
      </c>
    </row>
    <row r="124" s="2" customFormat="1">
      <c r="A124" s="39"/>
      <c r="B124" s="40"/>
      <c r="C124" s="41"/>
      <c r="D124" s="223" t="s">
        <v>151</v>
      </c>
      <c r="E124" s="41"/>
      <c r="F124" s="224" t="s">
        <v>388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151</v>
      </c>
      <c r="AU124" s="18" t="s">
        <v>85</v>
      </c>
    </row>
    <row r="125" s="2" customFormat="1" ht="16.5" customHeight="1">
      <c r="A125" s="39"/>
      <c r="B125" s="40"/>
      <c r="C125" s="205" t="s">
        <v>170</v>
      </c>
      <c r="D125" s="205" t="s">
        <v>143</v>
      </c>
      <c r="E125" s="206" t="s">
        <v>502</v>
      </c>
      <c r="F125" s="207" t="s">
        <v>503</v>
      </c>
      <c r="G125" s="208" t="s">
        <v>268</v>
      </c>
      <c r="H125" s="209">
        <v>6</v>
      </c>
      <c r="I125" s="210"/>
      <c r="J125" s="211">
        <f>ROUND(I125*H125,2)</f>
        <v>0</v>
      </c>
      <c r="K125" s="207" t="s">
        <v>147</v>
      </c>
      <c r="L125" s="45"/>
      <c r="M125" s="212" t="s">
        <v>19</v>
      </c>
      <c r="N125" s="213" t="s">
        <v>46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148</v>
      </c>
      <c r="AT125" s="216" t="s">
        <v>143</v>
      </c>
      <c r="AU125" s="216" t="s">
        <v>85</v>
      </c>
      <c r="AY125" s="18" t="s">
        <v>140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83</v>
      </c>
      <c r="BK125" s="217">
        <f>ROUND(I125*H125,2)</f>
        <v>0</v>
      </c>
      <c r="BL125" s="18" t="s">
        <v>148</v>
      </c>
      <c r="BM125" s="216" t="s">
        <v>195</v>
      </c>
    </row>
    <row r="126" s="2" customFormat="1">
      <c r="A126" s="39"/>
      <c r="B126" s="40"/>
      <c r="C126" s="41"/>
      <c r="D126" s="218" t="s">
        <v>149</v>
      </c>
      <c r="E126" s="41"/>
      <c r="F126" s="219" t="s">
        <v>504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85</v>
      </c>
    </row>
    <row r="127" s="2" customFormat="1">
      <c r="A127" s="39"/>
      <c r="B127" s="40"/>
      <c r="C127" s="41"/>
      <c r="D127" s="223" t="s">
        <v>151</v>
      </c>
      <c r="E127" s="41"/>
      <c r="F127" s="224" t="s">
        <v>505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151</v>
      </c>
      <c r="AU127" s="18" t="s">
        <v>85</v>
      </c>
    </row>
    <row r="128" s="13" customFormat="1">
      <c r="A128" s="13"/>
      <c r="B128" s="225"/>
      <c r="C128" s="226"/>
      <c r="D128" s="218" t="s">
        <v>153</v>
      </c>
      <c r="E128" s="227" t="s">
        <v>19</v>
      </c>
      <c r="F128" s="228" t="s">
        <v>164</v>
      </c>
      <c r="G128" s="226"/>
      <c r="H128" s="229">
        <v>6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153</v>
      </c>
      <c r="AU128" s="235" t="s">
        <v>85</v>
      </c>
      <c r="AV128" s="13" t="s">
        <v>85</v>
      </c>
      <c r="AW128" s="13" t="s">
        <v>34</v>
      </c>
      <c r="AX128" s="13" t="s">
        <v>75</v>
      </c>
      <c r="AY128" s="235" t="s">
        <v>140</v>
      </c>
    </row>
    <row r="129" s="14" customFormat="1">
      <c r="A129" s="14"/>
      <c r="B129" s="236"/>
      <c r="C129" s="237"/>
      <c r="D129" s="218" t="s">
        <v>153</v>
      </c>
      <c r="E129" s="238" t="s">
        <v>19</v>
      </c>
      <c r="F129" s="239" t="s">
        <v>155</v>
      </c>
      <c r="G129" s="237"/>
      <c r="H129" s="240">
        <v>6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153</v>
      </c>
      <c r="AU129" s="246" t="s">
        <v>85</v>
      </c>
      <c r="AV129" s="14" t="s">
        <v>148</v>
      </c>
      <c r="AW129" s="14" t="s">
        <v>34</v>
      </c>
      <c r="AX129" s="14" t="s">
        <v>83</v>
      </c>
      <c r="AY129" s="246" t="s">
        <v>140</v>
      </c>
    </row>
    <row r="130" s="2" customFormat="1" ht="16.5" customHeight="1">
      <c r="A130" s="39"/>
      <c r="B130" s="40"/>
      <c r="C130" s="205" t="s">
        <v>141</v>
      </c>
      <c r="D130" s="205" t="s">
        <v>143</v>
      </c>
      <c r="E130" s="206" t="s">
        <v>506</v>
      </c>
      <c r="F130" s="207" t="s">
        <v>507</v>
      </c>
      <c r="G130" s="208" t="s">
        <v>268</v>
      </c>
      <c r="H130" s="209">
        <v>150</v>
      </c>
      <c r="I130" s="210"/>
      <c r="J130" s="211">
        <f>ROUND(I130*H130,2)</f>
        <v>0</v>
      </c>
      <c r="K130" s="207" t="s">
        <v>147</v>
      </c>
      <c r="L130" s="45"/>
      <c r="M130" s="212" t="s">
        <v>19</v>
      </c>
      <c r="N130" s="213" t="s">
        <v>46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148</v>
      </c>
      <c r="AT130" s="216" t="s">
        <v>143</v>
      </c>
      <c r="AU130" s="216" t="s">
        <v>85</v>
      </c>
      <c r="AY130" s="18" t="s">
        <v>140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83</v>
      </c>
      <c r="BK130" s="217">
        <f>ROUND(I130*H130,2)</f>
        <v>0</v>
      </c>
      <c r="BL130" s="18" t="s">
        <v>148</v>
      </c>
      <c r="BM130" s="216" t="s">
        <v>201</v>
      </c>
    </row>
    <row r="131" s="2" customFormat="1">
      <c r="A131" s="39"/>
      <c r="B131" s="40"/>
      <c r="C131" s="41"/>
      <c r="D131" s="218" t="s">
        <v>149</v>
      </c>
      <c r="E131" s="41"/>
      <c r="F131" s="219" t="s">
        <v>508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149</v>
      </c>
      <c r="AU131" s="18" t="s">
        <v>85</v>
      </c>
    </row>
    <row r="132" s="2" customFormat="1">
      <c r="A132" s="39"/>
      <c r="B132" s="40"/>
      <c r="C132" s="41"/>
      <c r="D132" s="223" t="s">
        <v>151</v>
      </c>
      <c r="E132" s="41"/>
      <c r="F132" s="224" t="s">
        <v>509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151</v>
      </c>
      <c r="AU132" s="18" t="s">
        <v>85</v>
      </c>
    </row>
    <row r="133" s="13" customFormat="1">
      <c r="A133" s="13"/>
      <c r="B133" s="225"/>
      <c r="C133" s="226"/>
      <c r="D133" s="218" t="s">
        <v>153</v>
      </c>
      <c r="E133" s="227" t="s">
        <v>19</v>
      </c>
      <c r="F133" s="228" t="s">
        <v>510</v>
      </c>
      <c r="G133" s="226"/>
      <c r="H133" s="229">
        <v>150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153</v>
      </c>
      <c r="AU133" s="235" t="s">
        <v>85</v>
      </c>
      <c r="AV133" s="13" t="s">
        <v>85</v>
      </c>
      <c r="AW133" s="13" t="s">
        <v>34</v>
      </c>
      <c r="AX133" s="13" t="s">
        <v>75</v>
      </c>
      <c r="AY133" s="235" t="s">
        <v>140</v>
      </c>
    </row>
    <row r="134" s="14" customFormat="1">
      <c r="A134" s="14"/>
      <c r="B134" s="236"/>
      <c r="C134" s="237"/>
      <c r="D134" s="218" t="s">
        <v>153</v>
      </c>
      <c r="E134" s="238" t="s">
        <v>19</v>
      </c>
      <c r="F134" s="239" t="s">
        <v>155</v>
      </c>
      <c r="G134" s="237"/>
      <c r="H134" s="240">
        <v>150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153</v>
      </c>
      <c r="AU134" s="246" t="s">
        <v>85</v>
      </c>
      <c r="AV134" s="14" t="s">
        <v>148</v>
      </c>
      <c r="AW134" s="14" t="s">
        <v>34</v>
      </c>
      <c r="AX134" s="14" t="s">
        <v>83</v>
      </c>
      <c r="AY134" s="246" t="s">
        <v>140</v>
      </c>
    </row>
    <row r="135" s="2" customFormat="1" ht="16.5" customHeight="1">
      <c r="A135" s="39"/>
      <c r="B135" s="40"/>
      <c r="C135" s="205" t="s">
        <v>176</v>
      </c>
      <c r="D135" s="205" t="s">
        <v>143</v>
      </c>
      <c r="E135" s="206" t="s">
        <v>193</v>
      </c>
      <c r="F135" s="207" t="s">
        <v>194</v>
      </c>
      <c r="G135" s="208" t="s">
        <v>189</v>
      </c>
      <c r="H135" s="209">
        <v>1666.9200000000001</v>
      </c>
      <c r="I135" s="210"/>
      <c r="J135" s="211">
        <f>ROUND(I135*H135,2)</f>
        <v>0</v>
      </c>
      <c r="K135" s="207" t="s">
        <v>147</v>
      </c>
      <c r="L135" s="45"/>
      <c r="M135" s="212" t="s">
        <v>19</v>
      </c>
      <c r="N135" s="213" t="s">
        <v>46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148</v>
      </c>
      <c r="AT135" s="216" t="s">
        <v>143</v>
      </c>
      <c r="AU135" s="216" t="s">
        <v>85</v>
      </c>
      <c r="AY135" s="18" t="s">
        <v>140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83</v>
      </c>
      <c r="BK135" s="217">
        <f>ROUND(I135*H135,2)</f>
        <v>0</v>
      </c>
      <c r="BL135" s="18" t="s">
        <v>148</v>
      </c>
      <c r="BM135" s="216" t="s">
        <v>206</v>
      </c>
    </row>
    <row r="136" s="2" customFormat="1">
      <c r="A136" s="39"/>
      <c r="B136" s="40"/>
      <c r="C136" s="41"/>
      <c r="D136" s="218" t="s">
        <v>149</v>
      </c>
      <c r="E136" s="41"/>
      <c r="F136" s="219" t="s">
        <v>196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149</v>
      </c>
      <c r="AU136" s="18" t="s">
        <v>85</v>
      </c>
    </row>
    <row r="137" s="2" customFormat="1">
      <c r="A137" s="39"/>
      <c r="B137" s="40"/>
      <c r="C137" s="41"/>
      <c r="D137" s="223" t="s">
        <v>151</v>
      </c>
      <c r="E137" s="41"/>
      <c r="F137" s="224" t="s">
        <v>197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151</v>
      </c>
      <c r="AU137" s="18" t="s">
        <v>85</v>
      </c>
    </row>
    <row r="138" s="13" customFormat="1">
      <c r="A138" s="13"/>
      <c r="B138" s="225"/>
      <c r="C138" s="226"/>
      <c r="D138" s="218" t="s">
        <v>153</v>
      </c>
      <c r="E138" s="227" t="s">
        <v>19</v>
      </c>
      <c r="F138" s="228" t="s">
        <v>511</v>
      </c>
      <c r="G138" s="226"/>
      <c r="H138" s="229">
        <v>1666.9200000000001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153</v>
      </c>
      <c r="AU138" s="235" t="s">
        <v>85</v>
      </c>
      <c r="AV138" s="13" t="s">
        <v>85</v>
      </c>
      <c r="AW138" s="13" t="s">
        <v>34</v>
      </c>
      <c r="AX138" s="13" t="s">
        <v>75</v>
      </c>
      <c r="AY138" s="235" t="s">
        <v>140</v>
      </c>
    </row>
    <row r="139" s="14" customFormat="1">
      <c r="A139" s="14"/>
      <c r="B139" s="236"/>
      <c r="C139" s="237"/>
      <c r="D139" s="218" t="s">
        <v>153</v>
      </c>
      <c r="E139" s="238" t="s">
        <v>19</v>
      </c>
      <c r="F139" s="239" t="s">
        <v>155</v>
      </c>
      <c r="G139" s="237"/>
      <c r="H139" s="240">
        <v>1666.9200000000001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153</v>
      </c>
      <c r="AU139" s="246" t="s">
        <v>85</v>
      </c>
      <c r="AV139" s="14" t="s">
        <v>148</v>
      </c>
      <c r="AW139" s="14" t="s">
        <v>34</v>
      </c>
      <c r="AX139" s="14" t="s">
        <v>83</v>
      </c>
      <c r="AY139" s="246" t="s">
        <v>140</v>
      </c>
    </row>
    <row r="140" s="2" customFormat="1" ht="16.5" customHeight="1">
      <c r="A140" s="39"/>
      <c r="B140" s="40"/>
      <c r="C140" s="205" t="s">
        <v>209</v>
      </c>
      <c r="D140" s="205" t="s">
        <v>143</v>
      </c>
      <c r="E140" s="206" t="s">
        <v>199</v>
      </c>
      <c r="F140" s="207" t="s">
        <v>200</v>
      </c>
      <c r="G140" s="208" t="s">
        <v>189</v>
      </c>
      <c r="H140" s="209">
        <v>83.346000000000004</v>
      </c>
      <c r="I140" s="210"/>
      <c r="J140" s="211">
        <f>ROUND(I140*H140,2)</f>
        <v>0</v>
      </c>
      <c r="K140" s="207" t="s">
        <v>147</v>
      </c>
      <c r="L140" s="45"/>
      <c r="M140" s="212" t="s">
        <v>19</v>
      </c>
      <c r="N140" s="213" t="s">
        <v>46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148</v>
      </c>
      <c r="AT140" s="216" t="s">
        <v>143</v>
      </c>
      <c r="AU140" s="216" t="s">
        <v>85</v>
      </c>
      <c r="AY140" s="18" t="s">
        <v>140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83</v>
      </c>
      <c r="BK140" s="217">
        <f>ROUND(I140*H140,2)</f>
        <v>0</v>
      </c>
      <c r="BL140" s="18" t="s">
        <v>148</v>
      </c>
      <c r="BM140" s="216" t="s">
        <v>212</v>
      </c>
    </row>
    <row r="141" s="2" customFormat="1">
      <c r="A141" s="39"/>
      <c r="B141" s="40"/>
      <c r="C141" s="41"/>
      <c r="D141" s="218" t="s">
        <v>149</v>
      </c>
      <c r="E141" s="41"/>
      <c r="F141" s="219" t="s">
        <v>202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149</v>
      </c>
      <c r="AU141" s="18" t="s">
        <v>85</v>
      </c>
    </row>
    <row r="142" s="2" customFormat="1">
      <c r="A142" s="39"/>
      <c r="B142" s="40"/>
      <c r="C142" s="41"/>
      <c r="D142" s="223" t="s">
        <v>151</v>
      </c>
      <c r="E142" s="41"/>
      <c r="F142" s="224" t="s">
        <v>203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151</v>
      </c>
      <c r="AU142" s="18" t="s">
        <v>85</v>
      </c>
    </row>
    <row r="143" s="2" customFormat="1" ht="21.75" customHeight="1">
      <c r="A143" s="39"/>
      <c r="B143" s="40"/>
      <c r="C143" s="205" t="s">
        <v>8</v>
      </c>
      <c r="D143" s="205" t="s">
        <v>143</v>
      </c>
      <c r="E143" s="206" t="s">
        <v>204</v>
      </c>
      <c r="F143" s="207" t="s">
        <v>205</v>
      </c>
      <c r="G143" s="208" t="s">
        <v>189</v>
      </c>
      <c r="H143" s="209">
        <v>83.346000000000004</v>
      </c>
      <c r="I143" s="210"/>
      <c r="J143" s="211">
        <f>ROUND(I143*H143,2)</f>
        <v>0</v>
      </c>
      <c r="K143" s="207" t="s">
        <v>147</v>
      </c>
      <c r="L143" s="45"/>
      <c r="M143" s="212" t="s">
        <v>19</v>
      </c>
      <c r="N143" s="213" t="s">
        <v>46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148</v>
      </c>
      <c r="AT143" s="216" t="s">
        <v>143</v>
      </c>
      <c r="AU143" s="216" t="s">
        <v>85</v>
      </c>
      <c r="AY143" s="18" t="s">
        <v>140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83</v>
      </c>
      <c r="BK143" s="217">
        <f>ROUND(I143*H143,2)</f>
        <v>0</v>
      </c>
      <c r="BL143" s="18" t="s">
        <v>148</v>
      </c>
      <c r="BM143" s="216" t="s">
        <v>219</v>
      </c>
    </row>
    <row r="144" s="2" customFormat="1">
      <c r="A144" s="39"/>
      <c r="B144" s="40"/>
      <c r="C144" s="41"/>
      <c r="D144" s="218" t="s">
        <v>149</v>
      </c>
      <c r="E144" s="41"/>
      <c r="F144" s="219" t="s">
        <v>207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149</v>
      </c>
      <c r="AU144" s="18" t="s">
        <v>85</v>
      </c>
    </row>
    <row r="145" s="2" customFormat="1">
      <c r="A145" s="39"/>
      <c r="B145" s="40"/>
      <c r="C145" s="41"/>
      <c r="D145" s="223" t="s">
        <v>151</v>
      </c>
      <c r="E145" s="41"/>
      <c r="F145" s="224" t="s">
        <v>208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151</v>
      </c>
      <c r="AU145" s="18" t="s">
        <v>85</v>
      </c>
    </row>
    <row r="146" s="12" customFormat="1" ht="22.8" customHeight="1">
      <c r="A146" s="12"/>
      <c r="B146" s="189"/>
      <c r="C146" s="190"/>
      <c r="D146" s="191" t="s">
        <v>74</v>
      </c>
      <c r="E146" s="203" t="s">
        <v>215</v>
      </c>
      <c r="F146" s="203" t="s">
        <v>216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SUM(P147:P149)</f>
        <v>0</v>
      </c>
      <c r="Q146" s="197"/>
      <c r="R146" s="198">
        <f>SUM(R147:R149)</f>
        <v>0</v>
      </c>
      <c r="S146" s="197"/>
      <c r="T146" s="199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83</v>
      </c>
      <c r="AT146" s="201" t="s">
        <v>74</v>
      </c>
      <c r="AU146" s="201" t="s">
        <v>83</v>
      </c>
      <c r="AY146" s="200" t="s">
        <v>140</v>
      </c>
      <c r="BK146" s="202">
        <f>SUM(BK147:BK149)</f>
        <v>0</v>
      </c>
    </row>
    <row r="147" s="2" customFormat="1" ht="16.5" customHeight="1">
      <c r="A147" s="39"/>
      <c r="B147" s="40"/>
      <c r="C147" s="205" t="s">
        <v>226</v>
      </c>
      <c r="D147" s="205" t="s">
        <v>143</v>
      </c>
      <c r="E147" s="206" t="s">
        <v>512</v>
      </c>
      <c r="F147" s="207" t="s">
        <v>513</v>
      </c>
      <c r="G147" s="208" t="s">
        <v>189</v>
      </c>
      <c r="H147" s="209">
        <v>4.4870000000000001</v>
      </c>
      <c r="I147" s="210"/>
      <c r="J147" s="211">
        <f>ROUND(I147*H147,2)</f>
        <v>0</v>
      </c>
      <c r="K147" s="207" t="s">
        <v>147</v>
      </c>
      <c r="L147" s="45"/>
      <c r="M147" s="212" t="s">
        <v>19</v>
      </c>
      <c r="N147" s="213" t="s">
        <v>46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148</v>
      </c>
      <c r="AT147" s="216" t="s">
        <v>143</v>
      </c>
      <c r="AU147" s="216" t="s">
        <v>85</v>
      </c>
      <c r="AY147" s="18" t="s">
        <v>140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83</v>
      </c>
      <c r="BK147" s="217">
        <f>ROUND(I147*H147,2)</f>
        <v>0</v>
      </c>
      <c r="BL147" s="18" t="s">
        <v>148</v>
      </c>
      <c r="BM147" s="216" t="s">
        <v>229</v>
      </c>
    </row>
    <row r="148" s="2" customFormat="1">
      <c r="A148" s="39"/>
      <c r="B148" s="40"/>
      <c r="C148" s="41"/>
      <c r="D148" s="218" t="s">
        <v>149</v>
      </c>
      <c r="E148" s="41"/>
      <c r="F148" s="219" t="s">
        <v>514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149</v>
      </c>
      <c r="AU148" s="18" t="s">
        <v>85</v>
      </c>
    </row>
    <row r="149" s="2" customFormat="1">
      <c r="A149" s="39"/>
      <c r="B149" s="40"/>
      <c r="C149" s="41"/>
      <c r="D149" s="223" t="s">
        <v>151</v>
      </c>
      <c r="E149" s="41"/>
      <c r="F149" s="224" t="s">
        <v>515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151</v>
      </c>
      <c r="AU149" s="18" t="s">
        <v>85</v>
      </c>
    </row>
    <row r="150" s="12" customFormat="1" ht="25.92" customHeight="1">
      <c r="A150" s="12"/>
      <c r="B150" s="189"/>
      <c r="C150" s="190"/>
      <c r="D150" s="191" t="s">
        <v>74</v>
      </c>
      <c r="E150" s="192" t="s">
        <v>222</v>
      </c>
      <c r="F150" s="192" t="s">
        <v>223</v>
      </c>
      <c r="G150" s="190"/>
      <c r="H150" s="190"/>
      <c r="I150" s="193"/>
      <c r="J150" s="194">
        <f>BK150</f>
        <v>0</v>
      </c>
      <c r="K150" s="190"/>
      <c r="L150" s="195"/>
      <c r="M150" s="196"/>
      <c r="N150" s="197"/>
      <c r="O150" s="197"/>
      <c r="P150" s="198">
        <f>P151+P196+P224+P235+P239+P248+P275</f>
        <v>0</v>
      </c>
      <c r="Q150" s="197"/>
      <c r="R150" s="198">
        <f>R151+R196+R224+R235+R239+R248+R275</f>
        <v>0.11428000000000001</v>
      </c>
      <c r="S150" s="197"/>
      <c r="T150" s="199">
        <f>T151+T196+T224+T235+T239+T248+T275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85</v>
      </c>
      <c r="AT150" s="201" t="s">
        <v>74</v>
      </c>
      <c r="AU150" s="201" t="s">
        <v>75</v>
      </c>
      <c r="AY150" s="200" t="s">
        <v>140</v>
      </c>
      <c r="BK150" s="202">
        <f>BK151+BK196+BK224+BK235+BK239+BK248+BK275</f>
        <v>0</v>
      </c>
    </row>
    <row r="151" s="12" customFormat="1" ht="22.8" customHeight="1">
      <c r="A151" s="12"/>
      <c r="B151" s="189"/>
      <c r="C151" s="190"/>
      <c r="D151" s="191" t="s">
        <v>74</v>
      </c>
      <c r="E151" s="203" t="s">
        <v>224</v>
      </c>
      <c r="F151" s="203" t="s">
        <v>225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SUM(P152:P195)</f>
        <v>0</v>
      </c>
      <c r="Q151" s="197"/>
      <c r="R151" s="198">
        <f>SUM(R152:R195)</f>
        <v>0</v>
      </c>
      <c r="S151" s="197"/>
      <c r="T151" s="199">
        <f>SUM(T152:T195)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85</v>
      </c>
      <c r="AT151" s="201" t="s">
        <v>74</v>
      </c>
      <c r="AU151" s="201" t="s">
        <v>83</v>
      </c>
      <c r="AY151" s="200" t="s">
        <v>140</v>
      </c>
      <c r="BK151" s="202">
        <f>SUM(BK152:BK195)</f>
        <v>0</v>
      </c>
    </row>
    <row r="152" s="2" customFormat="1" ht="16.5" customHeight="1">
      <c r="A152" s="39"/>
      <c r="B152" s="40"/>
      <c r="C152" s="205" t="s">
        <v>190</v>
      </c>
      <c r="D152" s="205" t="s">
        <v>143</v>
      </c>
      <c r="E152" s="206" t="s">
        <v>516</v>
      </c>
      <c r="F152" s="207" t="s">
        <v>517</v>
      </c>
      <c r="G152" s="208" t="s">
        <v>146</v>
      </c>
      <c r="H152" s="209">
        <v>900</v>
      </c>
      <c r="I152" s="210"/>
      <c r="J152" s="211">
        <f>ROUND(I152*H152,2)</f>
        <v>0</v>
      </c>
      <c r="K152" s="207" t="s">
        <v>147</v>
      </c>
      <c r="L152" s="45"/>
      <c r="M152" s="212" t="s">
        <v>19</v>
      </c>
      <c r="N152" s="213" t="s">
        <v>46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195</v>
      </c>
      <c r="AT152" s="216" t="s">
        <v>143</v>
      </c>
      <c r="AU152" s="216" t="s">
        <v>85</v>
      </c>
      <c r="AY152" s="18" t="s">
        <v>140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195</v>
      </c>
      <c r="BM152" s="216" t="s">
        <v>234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517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85</v>
      </c>
    </row>
    <row r="154" s="2" customFormat="1">
      <c r="A154" s="39"/>
      <c r="B154" s="40"/>
      <c r="C154" s="41"/>
      <c r="D154" s="223" t="s">
        <v>151</v>
      </c>
      <c r="E154" s="41"/>
      <c r="F154" s="224" t="s">
        <v>518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151</v>
      </c>
      <c r="AU154" s="18" t="s">
        <v>85</v>
      </c>
    </row>
    <row r="155" s="13" customFormat="1">
      <c r="A155" s="13"/>
      <c r="B155" s="225"/>
      <c r="C155" s="226"/>
      <c r="D155" s="218" t="s">
        <v>153</v>
      </c>
      <c r="E155" s="227" t="s">
        <v>19</v>
      </c>
      <c r="F155" s="228" t="s">
        <v>519</v>
      </c>
      <c r="G155" s="226"/>
      <c r="H155" s="229">
        <v>900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153</v>
      </c>
      <c r="AU155" s="235" t="s">
        <v>85</v>
      </c>
      <c r="AV155" s="13" t="s">
        <v>85</v>
      </c>
      <c r="AW155" s="13" t="s">
        <v>34</v>
      </c>
      <c r="AX155" s="13" t="s">
        <v>75</v>
      </c>
      <c r="AY155" s="235" t="s">
        <v>140</v>
      </c>
    </row>
    <row r="156" s="14" customFormat="1">
      <c r="A156" s="14"/>
      <c r="B156" s="236"/>
      <c r="C156" s="237"/>
      <c r="D156" s="218" t="s">
        <v>153</v>
      </c>
      <c r="E156" s="238" t="s">
        <v>19</v>
      </c>
      <c r="F156" s="239" t="s">
        <v>155</v>
      </c>
      <c r="G156" s="237"/>
      <c r="H156" s="240">
        <v>900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153</v>
      </c>
      <c r="AU156" s="246" t="s">
        <v>85</v>
      </c>
      <c r="AV156" s="14" t="s">
        <v>148</v>
      </c>
      <c r="AW156" s="14" t="s">
        <v>34</v>
      </c>
      <c r="AX156" s="14" t="s">
        <v>83</v>
      </c>
      <c r="AY156" s="246" t="s">
        <v>140</v>
      </c>
    </row>
    <row r="157" s="2" customFormat="1" ht="16.5" customHeight="1">
      <c r="A157" s="39"/>
      <c r="B157" s="40"/>
      <c r="C157" s="205" t="s">
        <v>238</v>
      </c>
      <c r="D157" s="205" t="s">
        <v>143</v>
      </c>
      <c r="E157" s="206" t="s">
        <v>239</v>
      </c>
      <c r="F157" s="207" t="s">
        <v>240</v>
      </c>
      <c r="G157" s="208" t="s">
        <v>146</v>
      </c>
      <c r="H157" s="209">
        <v>90</v>
      </c>
      <c r="I157" s="210"/>
      <c r="J157" s="211">
        <f>ROUND(I157*H157,2)</f>
        <v>0</v>
      </c>
      <c r="K157" s="207" t="s">
        <v>147</v>
      </c>
      <c r="L157" s="45"/>
      <c r="M157" s="212" t="s">
        <v>19</v>
      </c>
      <c r="N157" s="213" t="s">
        <v>46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195</v>
      </c>
      <c r="AT157" s="216" t="s">
        <v>143</v>
      </c>
      <c r="AU157" s="216" t="s">
        <v>85</v>
      </c>
      <c r="AY157" s="18" t="s">
        <v>140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83</v>
      </c>
      <c r="BK157" s="217">
        <f>ROUND(I157*H157,2)</f>
        <v>0</v>
      </c>
      <c r="BL157" s="18" t="s">
        <v>195</v>
      </c>
      <c r="BM157" s="216" t="s">
        <v>241</v>
      </c>
    </row>
    <row r="158" s="2" customFormat="1">
      <c r="A158" s="39"/>
      <c r="B158" s="40"/>
      <c r="C158" s="41"/>
      <c r="D158" s="218" t="s">
        <v>149</v>
      </c>
      <c r="E158" s="41"/>
      <c r="F158" s="219" t="s">
        <v>242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149</v>
      </c>
      <c r="AU158" s="18" t="s">
        <v>85</v>
      </c>
    </row>
    <row r="159" s="2" customFormat="1">
      <c r="A159" s="39"/>
      <c r="B159" s="40"/>
      <c r="C159" s="41"/>
      <c r="D159" s="223" t="s">
        <v>151</v>
      </c>
      <c r="E159" s="41"/>
      <c r="F159" s="224" t="s">
        <v>243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151</v>
      </c>
      <c r="AU159" s="18" t="s">
        <v>85</v>
      </c>
    </row>
    <row r="160" s="2" customFormat="1" ht="16.5" customHeight="1">
      <c r="A160" s="39"/>
      <c r="B160" s="40"/>
      <c r="C160" s="247" t="s">
        <v>195</v>
      </c>
      <c r="D160" s="247" t="s">
        <v>244</v>
      </c>
      <c r="E160" s="248" t="s">
        <v>245</v>
      </c>
      <c r="F160" s="249" t="s">
        <v>246</v>
      </c>
      <c r="G160" s="250" t="s">
        <v>146</v>
      </c>
      <c r="H160" s="251">
        <v>104.895</v>
      </c>
      <c r="I160" s="252"/>
      <c r="J160" s="253">
        <f>ROUND(I160*H160,2)</f>
        <v>0</v>
      </c>
      <c r="K160" s="249" t="s">
        <v>147</v>
      </c>
      <c r="L160" s="254"/>
      <c r="M160" s="255" t="s">
        <v>19</v>
      </c>
      <c r="N160" s="256" t="s">
        <v>46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247</v>
      </c>
      <c r="AT160" s="216" t="s">
        <v>244</v>
      </c>
      <c r="AU160" s="216" t="s">
        <v>85</v>
      </c>
      <c r="AY160" s="18" t="s">
        <v>140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83</v>
      </c>
      <c r="BK160" s="217">
        <f>ROUND(I160*H160,2)</f>
        <v>0</v>
      </c>
      <c r="BL160" s="18" t="s">
        <v>195</v>
      </c>
      <c r="BM160" s="216" t="s">
        <v>247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246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85</v>
      </c>
    </row>
    <row r="162" s="13" customFormat="1">
      <c r="A162" s="13"/>
      <c r="B162" s="225"/>
      <c r="C162" s="226"/>
      <c r="D162" s="218" t="s">
        <v>153</v>
      </c>
      <c r="E162" s="227" t="s">
        <v>19</v>
      </c>
      <c r="F162" s="228" t="s">
        <v>520</v>
      </c>
      <c r="G162" s="226"/>
      <c r="H162" s="229">
        <v>104.895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153</v>
      </c>
      <c r="AU162" s="235" t="s">
        <v>85</v>
      </c>
      <c r="AV162" s="13" t="s">
        <v>85</v>
      </c>
      <c r="AW162" s="13" t="s">
        <v>34</v>
      </c>
      <c r="AX162" s="13" t="s">
        <v>75</v>
      </c>
      <c r="AY162" s="235" t="s">
        <v>140</v>
      </c>
    </row>
    <row r="163" s="14" customFormat="1">
      <c r="A163" s="14"/>
      <c r="B163" s="236"/>
      <c r="C163" s="237"/>
      <c r="D163" s="218" t="s">
        <v>153</v>
      </c>
      <c r="E163" s="238" t="s">
        <v>19</v>
      </c>
      <c r="F163" s="239" t="s">
        <v>155</v>
      </c>
      <c r="G163" s="237"/>
      <c r="H163" s="240">
        <v>104.895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153</v>
      </c>
      <c r="AU163" s="246" t="s">
        <v>85</v>
      </c>
      <c r="AV163" s="14" t="s">
        <v>148</v>
      </c>
      <c r="AW163" s="14" t="s">
        <v>34</v>
      </c>
      <c r="AX163" s="14" t="s">
        <v>83</v>
      </c>
      <c r="AY163" s="246" t="s">
        <v>140</v>
      </c>
    </row>
    <row r="164" s="2" customFormat="1" ht="21.75" customHeight="1">
      <c r="A164" s="39"/>
      <c r="B164" s="40"/>
      <c r="C164" s="205" t="s">
        <v>248</v>
      </c>
      <c r="D164" s="205" t="s">
        <v>143</v>
      </c>
      <c r="E164" s="206" t="s">
        <v>399</v>
      </c>
      <c r="F164" s="207" t="s">
        <v>400</v>
      </c>
      <c r="G164" s="208" t="s">
        <v>146</v>
      </c>
      <c r="H164" s="209">
        <v>1080</v>
      </c>
      <c r="I164" s="210"/>
      <c r="J164" s="211">
        <f>ROUND(I164*H164,2)</f>
        <v>0</v>
      </c>
      <c r="K164" s="207" t="s">
        <v>147</v>
      </c>
      <c r="L164" s="45"/>
      <c r="M164" s="212" t="s">
        <v>19</v>
      </c>
      <c r="N164" s="213" t="s">
        <v>46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195</v>
      </c>
      <c r="AT164" s="216" t="s">
        <v>143</v>
      </c>
      <c r="AU164" s="216" t="s">
        <v>85</v>
      </c>
      <c r="AY164" s="18" t="s">
        <v>140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83</v>
      </c>
      <c r="BK164" s="217">
        <f>ROUND(I164*H164,2)</f>
        <v>0</v>
      </c>
      <c r="BL164" s="18" t="s">
        <v>195</v>
      </c>
      <c r="BM164" s="216" t="s">
        <v>251</v>
      </c>
    </row>
    <row r="165" s="2" customFormat="1">
      <c r="A165" s="39"/>
      <c r="B165" s="40"/>
      <c r="C165" s="41"/>
      <c r="D165" s="218" t="s">
        <v>149</v>
      </c>
      <c r="E165" s="41"/>
      <c r="F165" s="219" t="s">
        <v>401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85</v>
      </c>
    </row>
    <row r="166" s="2" customFormat="1">
      <c r="A166" s="39"/>
      <c r="B166" s="40"/>
      <c r="C166" s="41"/>
      <c r="D166" s="223" t="s">
        <v>151</v>
      </c>
      <c r="E166" s="41"/>
      <c r="F166" s="224" t="s">
        <v>402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151</v>
      </c>
      <c r="AU166" s="18" t="s">
        <v>85</v>
      </c>
    </row>
    <row r="167" s="13" customFormat="1">
      <c r="A167" s="13"/>
      <c r="B167" s="225"/>
      <c r="C167" s="226"/>
      <c r="D167" s="218" t="s">
        <v>153</v>
      </c>
      <c r="E167" s="227" t="s">
        <v>19</v>
      </c>
      <c r="F167" s="228" t="s">
        <v>521</v>
      </c>
      <c r="G167" s="226"/>
      <c r="H167" s="229">
        <v>1080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153</v>
      </c>
      <c r="AU167" s="235" t="s">
        <v>85</v>
      </c>
      <c r="AV167" s="13" t="s">
        <v>85</v>
      </c>
      <c r="AW167" s="13" t="s">
        <v>34</v>
      </c>
      <c r="AX167" s="13" t="s">
        <v>75</v>
      </c>
      <c r="AY167" s="235" t="s">
        <v>140</v>
      </c>
    </row>
    <row r="168" s="14" customFormat="1">
      <c r="A168" s="14"/>
      <c r="B168" s="236"/>
      <c r="C168" s="237"/>
      <c r="D168" s="218" t="s">
        <v>153</v>
      </c>
      <c r="E168" s="238" t="s">
        <v>19</v>
      </c>
      <c r="F168" s="239" t="s">
        <v>155</v>
      </c>
      <c r="G168" s="237"/>
      <c r="H168" s="240">
        <v>1080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153</v>
      </c>
      <c r="AU168" s="246" t="s">
        <v>85</v>
      </c>
      <c r="AV168" s="14" t="s">
        <v>148</v>
      </c>
      <c r="AW168" s="14" t="s">
        <v>34</v>
      </c>
      <c r="AX168" s="14" t="s">
        <v>83</v>
      </c>
      <c r="AY168" s="246" t="s">
        <v>140</v>
      </c>
    </row>
    <row r="169" s="2" customFormat="1" ht="16.5" customHeight="1">
      <c r="A169" s="39"/>
      <c r="B169" s="40"/>
      <c r="C169" s="247" t="s">
        <v>201</v>
      </c>
      <c r="D169" s="247" t="s">
        <v>244</v>
      </c>
      <c r="E169" s="248" t="s">
        <v>255</v>
      </c>
      <c r="F169" s="249" t="s">
        <v>256</v>
      </c>
      <c r="G169" s="250" t="s">
        <v>146</v>
      </c>
      <c r="H169" s="251">
        <v>1258.74</v>
      </c>
      <c r="I169" s="252"/>
      <c r="J169" s="253">
        <f>ROUND(I169*H169,2)</f>
        <v>0</v>
      </c>
      <c r="K169" s="249" t="s">
        <v>147</v>
      </c>
      <c r="L169" s="254"/>
      <c r="M169" s="255" t="s">
        <v>19</v>
      </c>
      <c r="N169" s="256" t="s">
        <v>46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247</v>
      </c>
      <c r="AT169" s="216" t="s">
        <v>244</v>
      </c>
      <c r="AU169" s="216" t="s">
        <v>85</v>
      </c>
      <c r="AY169" s="18" t="s">
        <v>140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195</v>
      </c>
      <c r="BM169" s="216" t="s">
        <v>257</v>
      </c>
    </row>
    <row r="170" s="2" customFormat="1">
      <c r="A170" s="39"/>
      <c r="B170" s="40"/>
      <c r="C170" s="41"/>
      <c r="D170" s="218" t="s">
        <v>149</v>
      </c>
      <c r="E170" s="41"/>
      <c r="F170" s="219" t="s">
        <v>256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85</v>
      </c>
    </row>
    <row r="171" s="2" customFormat="1">
      <c r="A171" s="39"/>
      <c r="B171" s="40"/>
      <c r="C171" s="41"/>
      <c r="D171" s="218" t="s">
        <v>258</v>
      </c>
      <c r="E171" s="41"/>
      <c r="F171" s="257" t="s">
        <v>259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258</v>
      </c>
      <c r="AU171" s="18" t="s">
        <v>85</v>
      </c>
    </row>
    <row r="172" s="13" customFormat="1">
      <c r="A172" s="13"/>
      <c r="B172" s="225"/>
      <c r="C172" s="226"/>
      <c r="D172" s="218" t="s">
        <v>153</v>
      </c>
      <c r="E172" s="227" t="s">
        <v>19</v>
      </c>
      <c r="F172" s="228" t="s">
        <v>522</v>
      </c>
      <c r="G172" s="226"/>
      <c r="H172" s="229">
        <v>1258.74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153</v>
      </c>
      <c r="AU172" s="235" t="s">
        <v>85</v>
      </c>
      <c r="AV172" s="13" t="s">
        <v>85</v>
      </c>
      <c r="AW172" s="13" t="s">
        <v>34</v>
      </c>
      <c r="AX172" s="13" t="s">
        <v>75</v>
      </c>
      <c r="AY172" s="235" t="s">
        <v>140</v>
      </c>
    </row>
    <row r="173" s="14" customFormat="1">
      <c r="A173" s="14"/>
      <c r="B173" s="236"/>
      <c r="C173" s="237"/>
      <c r="D173" s="218" t="s">
        <v>153</v>
      </c>
      <c r="E173" s="238" t="s">
        <v>19</v>
      </c>
      <c r="F173" s="239" t="s">
        <v>155</v>
      </c>
      <c r="G173" s="237"/>
      <c r="H173" s="240">
        <v>1258.74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153</v>
      </c>
      <c r="AU173" s="246" t="s">
        <v>85</v>
      </c>
      <c r="AV173" s="14" t="s">
        <v>148</v>
      </c>
      <c r="AW173" s="14" t="s">
        <v>34</v>
      </c>
      <c r="AX173" s="14" t="s">
        <v>83</v>
      </c>
      <c r="AY173" s="246" t="s">
        <v>140</v>
      </c>
    </row>
    <row r="174" s="2" customFormat="1" ht="16.5" customHeight="1">
      <c r="A174" s="39"/>
      <c r="B174" s="40"/>
      <c r="C174" s="205" t="s">
        <v>261</v>
      </c>
      <c r="D174" s="205" t="s">
        <v>143</v>
      </c>
      <c r="E174" s="206" t="s">
        <v>523</v>
      </c>
      <c r="F174" s="207" t="s">
        <v>524</v>
      </c>
      <c r="G174" s="208" t="s">
        <v>146</v>
      </c>
      <c r="H174" s="209">
        <v>900</v>
      </c>
      <c r="I174" s="210"/>
      <c r="J174" s="211">
        <f>ROUND(I174*H174,2)</f>
        <v>0</v>
      </c>
      <c r="K174" s="207" t="s">
        <v>147</v>
      </c>
      <c r="L174" s="45"/>
      <c r="M174" s="212" t="s">
        <v>19</v>
      </c>
      <c r="N174" s="213" t="s">
        <v>46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195</v>
      </c>
      <c r="AT174" s="216" t="s">
        <v>143</v>
      </c>
      <c r="AU174" s="216" t="s">
        <v>85</v>
      </c>
      <c r="AY174" s="18" t="s">
        <v>140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83</v>
      </c>
      <c r="BK174" s="217">
        <f>ROUND(I174*H174,2)</f>
        <v>0</v>
      </c>
      <c r="BL174" s="18" t="s">
        <v>195</v>
      </c>
      <c r="BM174" s="216" t="s">
        <v>264</v>
      </c>
    </row>
    <row r="175" s="2" customFormat="1">
      <c r="A175" s="39"/>
      <c r="B175" s="40"/>
      <c r="C175" s="41"/>
      <c r="D175" s="218" t="s">
        <v>149</v>
      </c>
      <c r="E175" s="41"/>
      <c r="F175" s="219" t="s">
        <v>525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85</v>
      </c>
    </row>
    <row r="176" s="2" customFormat="1">
      <c r="A176" s="39"/>
      <c r="B176" s="40"/>
      <c r="C176" s="41"/>
      <c r="D176" s="223" t="s">
        <v>151</v>
      </c>
      <c r="E176" s="41"/>
      <c r="F176" s="224" t="s">
        <v>526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151</v>
      </c>
      <c r="AU176" s="18" t="s">
        <v>85</v>
      </c>
    </row>
    <row r="177" s="13" customFormat="1">
      <c r="A177" s="13"/>
      <c r="B177" s="225"/>
      <c r="C177" s="226"/>
      <c r="D177" s="218" t="s">
        <v>153</v>
      </c>
      <c r="E177" s="227" t="s">
        <v>19</v>
      </c>
      <c r="F177" s="228" t="s">
        <v>527</v>
      </c>
      <c r="G177" s="226"/>
      <c r="H177" s="229">
        <v>900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153</v>
      </c>
      <c r="AU177" s="235" t="s">
        <v>85</v>
      </c>
      <c r="AV177" s="13" t="s">
        <v>85</v>
      </c>
      <c r="AW177" s="13" t="s">
        <v>34</v>
      </c>
      <c r="AX177" s="13" t="s">
        <v>75</v>
      </c>
      <c r="AY177" s="235" t="s">
        <v>140</v>
      </c>
    </row>
    <row r="178" s="14" customFormat="1">
      <c r="A178" s="14"/>
      <c r="B178" s="236"/>
      <c r="C178" s="237"/>
      <c r="D178" s="218" t="s">
        <v>153</v>
      </c>
      <c r="E178" s="238" t="s">
        <v>19</v>
      </c>
      <c r="F178" s="239" t="s">
        <v>155</v>
      </c>
      <c r="G178" s="237"/>
      <c r="H178" s="240">
        <v>900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153</v>
      </c>
      <c r="AU178" s="246" t="s">
        <v>85</v>
      </c>
      <c r="AV178" s="14" t="s">
        <v>148</v>
      </c>
      <c r="AW178" s="14" t="s">
        <v>34</v>
      </c>
      <c r="AX178" s="14" t="s">
        <v>83</v>
      </c>
      <c r="AY178" s="246" t="s">
        <v>140</v>
      </c>
    </row>
    <row r="179" s="2" customFormat="1" ht="16.5" customHeight="1">
      <c r="A179" s="39"/>
      <c r="B179" s="40"/>
      <c r="C179" s="205" t="s">
        <v>206</v>
      </c>
      <c r="D179" s="205" t="s">
        <v>143</v>
      </c>
      <c r="E179" s="206" t="s">
        <v>262</v>
      </c>
      <c r="F179" s="207" t="s">
        <v>263</v>
      </c>
      <c r="G179" s="208" t="s">
        <v>146</v>
      </c>
      <c r="H179" s="209">
        <v>1258.74</v>
      </c>
      <c r="I179" s="210"/>
      <c r="J179" s="211">
        <f>ROUND(I179*H179,2)</f>
        <v>0</v>
      </c>
      <c r="K179" s="207" t="s">
        <v>147</v>
      </c>
      <c r="L179" s="45"/>
      <c r="M179" s="212" t="s">
        <v>19</v>
      </c>
      <c r="N179" s="213" t="s">
        <v>46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195</v>
      </c>
      <c r="AT179" s="216" t="s">
        <v>143</v>
      </c>
      <c r="AU179" s="216" t="s">
        <v>85</v>
      </c>
      <c r="AY179" s="18" t="s">
        <v>140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83</v>
      </c>
      <c r="BK179" s="217">
        <f>ROUND(I179*H179,2)</f>
        <v>0</v>
      </c>
      <c r="BL179" s="18" t="s">
        <v>195</v>
      </c>
      <c r="BM179" s="216" t="s">
        <v>269</v>
      </c>
    </row>
    <row r="180" s="2" customFormat="1">
      <c r="A180" s="39"/>
      <c r="B180" s="40"/>
      <c r="C180" s="41"/>
      <c r="D180" s="218" t="s">
        <v>149</v>
      </c>
      <c r="E180" s="41"/>
      <c r="F180" s="219" t="s">
        <v>263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149</v>
      </c>
      <c r="AU180" s="18" t="s">
        <v>85</v>
      </c>
    </row>
    <row r="181" s="2" customFormat="1">
      <c r="A181" s="39"/>
      <c r="B181" s="40"/>
      <c r="C181" s="41"/>
      <c r="D181" s="223" t="s">
        <v>151</v>
      </c>
      <c r="E181" s="41"/>
      <c r="F181" s="224" t="s">
        <v>265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151</v>
      </c>
      <c r="AU181" s="18" t="s">
        <v>85</v>
      </c>
    </row>
    <row r="182" s="2" customFormat="1" ht="16.5" customHeight="1">
      <c r="A182" s="39"/>
      <c r="B182" s="40"/>
      <c r="C182" s="205" t="s">
        <v>7</v>
      </c>
      <c r="D182" s="205" t="s">
        <v>143</v>
      </c>
      <c r="E182" s="206" t="s">
        <v>528</v>
      </c>
      <c r="F182" s="207" t="s">
        <v>529</v>
      </c>
      <c r="G182" s="208" t="s">
        <v>146</v>
      </c>
      <c r="H182" s="209">
        <v>710</v>
      </c>
      <c r="I182" s="210"/>
      <c r="J182" s="211">
        <f>ROUND(I182*H182,2)</f>
        <v>0</v>
      </c>
      <c r="K182" s="207" t="s">
        <v>147</v>
      </c>
      <c r="L182" s="45"/>
      <c r="M182" s="212" t="s">
        <v>19</v>
      </c>
      <c r="N182" s="213" t="s">
        <v>46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195</v>
      </c>
      <c r="AT182" s="216" t="s">
        <v>143</v>
      </c>
      <c r="AU182" s="216" t="s">
        <v>85</v>
      </c>
      <c r="AY182" s="18" t="s">
        <v>140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83</v>
      </c>
      <c r="BK182" s="217">
        <f>ROUND(I182*H182,2)</f>
        <v>0</v>
      </c>
      <c r="BL182" s="18" t="s">
        <v>195</v>
      </c>
      <c r="BM182" s="216" t="s">
        <v>274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530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85</v>
      </c>
    </row>
    <row r="184" s="2" customFormat="1">
      <c r="A184" s="39"/>
      <c r="B184" s="40"/>
      <c r="C184" s="41"/>
      <c r="D184" s="223" t="s">
        <v>151</v>
      </c>
      <c r="E184" s="41"/>
      <c r="F184" s="224" t="s">
        <v>531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151</v>
      </c>
      <c r="AU184" s="18" t="s">
        <v>85</v>
      </c>
    </row>
    <row r="185" s="2" customFormat="1">
      <c r="A185" s="39"/>
      <c r="B185" s="40"/>
      <c r="C185" s="41"/>
      <c r="D185" s="218" t="s">
        <v>258</v>
      </c>
      <c r="E185" s="41"/>
      <c r="F185" s="257" t="s">
        <v>532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258</v>
      </c>
      <c r="AU185" s="18" t="s">
        <v>85</v>
      </c>
    </row>
    <row r="186" s="13" customFormat="1">
      <c r="A186" s="13"/>
      <c r="B186" s="225"/>
      <c r="C186" s="226"/>
      <c r="D186" s="218" t="s">
        <v>153</v>
      </c>
      <c r="E186" s="227" t="s">
        <v>19</v>
      </c>
      <c r="F186" s="228" t="s">
        <v>533</v>
      </c>
      <c r="G186" s="226"/>
      <c r="H186" s="229">
        <v>710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153</v>
      </c>
      <c r="AU186" s="235" t="s">
        <v>85</v>
      </c>
      <c r="AV186" s="13" t="s">
        <v>85</v>
      </c>
      <c r="AW186" s="13" t="s">
        <v>34</v>
      </c>
      <c r="AX186" s="13" t="s">
        <v>75</v>
      </c>
      <c r="AY186" s="235" t="s">
        <v>140</v>
      </c>
    </row>
    <row r="187" s="14" customFormat="1">
      <c r="A187" s="14"/>
      <c r="B187" s="236"/>
      <c r="C187" s="237"/>
      <c r="D187" s="218" t="s">
        <v>153</v>
      </c>
      <c r="E187" s="238" t="s">
        <v>19</v>
      </c>
      <c r="F187" s="239" t="s">
        <v>155</v>
      </c>
      <c r="G187" s="237"/>
      <c r="H187" s="240">
        <v>710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153</v>
      </c>
      <c r="AU187" s="246" t="s">
        <v>85</v>
      </c>
      <c r="AV187" s="14" t="s">
        <v>148</v>
      </c>
      <c r="AW187" s="14" t="s">
        <v>34</v>
      </c>
      <c r="AX187" s="14" t="s">
        <v>83</v>
      </c>
      <c r="AY187" s="246" t="s">
        <v>140</v>
      </c>
    </row>
    <row r="188" s="2" customFormat="1" ht="16.5" customHeight="1">
      <c r="A188" s="39"/>
      <c r="B188" s="40"/>
      <c r="C188" s="205" t="s">
        <v>212</v>
      </c>
      <c r="D188" s="205" t="s">
        <v>143</v>
      </c>
      <c r="E188" s="206" t="s">
        <v>266</v>
      </c>
      <c r="F188" s="207" t="s">
        <v>267</v>
      </c>
      <c r="G188" s="208" t="s">
        <v>268</v>
      </c>
      <c r="H188" s="209">
        <v>3</v>
      </c>
      <c r="I188" s="210"/>
      <c r="J188" s="211">
        <f>ROUND(I188*H188,2)</f>
        <v>0</v>
      </c>
      <c r="K188" s="207" t="s">
        <v>147</v>
      </c>
      <c r="L188" s="45"/>
      <c r="M188" s="212" t="s">
        <v>19</v>
      </c>
      <c r="N188" s="213" t="s">
        <v>46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195</v>
      </c>
      <c r="AT188" s="216" t="s">
        <v>143</v>
      </c>
      <c r="AU188" s="216" t="s">
        <v>85</v>
      </c>
      <c r="AY188" s="18" t="s">
        <v>140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83</v>
      </c>
      <c r="BK188" s="217">
        <f>ROUND(I188*H188,2)</f>
        <v>0</v>
      </c>
      <c r="BL188" s="18" t="s">
        <v>195</v>
      </c>
      <c r="BM188" s="216" t="s">
        <v>281</v>
      </c>
    </row>
    <row r="189" s="2" customFormat="1">
      <c r="A189" s="39"/>
      <c r="B189" s="40"/>
      <c r="C189" s="41"/>
      <c r="D189" s="218" t="s">
        <v>149</v>
      </c>
      <c r="E189" s="41"/>
      <c r="F189" s="219" t="s">
        <v>270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149</v>
      </c>
      <c r="AU189" s="18" t="s">
        <v>85</v>
      </c>
    </row>
    <row r="190" s="2" customFormat="1">
      <c r="A190" s="39"/>
      <c r="B190" s="40"/>
      <c r="C190" s="41"/>
      <c r="D190" s="223" t="s">
        <v>151</v>
      </c>
      <c r="E190" s="41"/>
      <c r="F190" s="224" t="s">
        <v>271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151</v>
      </c>
      <c r="AU190" s="18" t="s">
        <v>85</v>
      </c>
    </row>
    <row r="191" s="2" customFormat="1" ht="24.15" customHeight="1">
      <c r="A191" s="39"/>
      <c r="B191" s="40"/>
      <c r="C191" s="247" t="s">
        <v>286</v>
      </c>
      <c r="D191" s="247" t="s">
        <v>244</v>
      </c>
      <c r="E191" s="248" t="s">
        <v>272</v>
      </c>
      <c r="F191" s="249" t="s">
        <v>273</v>
      </c>
      <c r="G191" s="250" t="s">
        <v>268</v>
      </c>
      <c r="H191" s="251">
        <v>3</v>
      </c>
      <c r="I191" s="252"/>
      <c r="J191" s="253">
        <f>ROUND(I191*H191,2)</f>
        <v>0</v>
      </c>
      <c r="K191" s="249" t="s">
        <v>147</v>
      </c>
      <c r="L191" s="254"/>
      <c r="M191" s="255" t="s">
        <v>19</v>
      </c>
      <c r="N191" s="256" t="s">
        <v>46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247</v>
      </c>
      <c r="AT191" s="216" t="s">
        <v>244</v>
      </c>
      <c r="AU191" s="216" t="s">
        <v>85</v>
      </c>
      <c r="AY191" s="18" t="s">
        <v>140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83</v>
      </c>
      <c r="BK191" s="217">
        <f>ROUND(I191*H191,2)</f>
        <v>0</v>
      </c>
      <c r="BL191" s="18" t="s">
        <v>195</v>
      </c>
      <c r="BM191" s="216" t="s">
        <v>289</v>
      </c>
    </row>
    <row r="192" s="2" customFormat="1">
      <c r="A192" s="39"/>
      <c r="B192" s="40"/>
      <c r="C192" s="41"/>
      <c r="D192" s="218" t="s">
        <v>149</v>
      </c>
      <c r="E192" s="41"/>
      <c r="F192" s="219" t="s">
        <v>273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149</v>
      </c>
      <c r="AU192" s="18" t="s">
        <v>85</v>
      </c>
    </row>
    <row r="193" s="2" customFormat="1" ht="16.5" customHeight="1">
      <c r="A193" s="39"/>
      <c r="B193" s="40"/>
      <c r="C193" s="205" t="s">
        <v>219</v>
      </c>
      <c r="D193" s="205" t="s">
        <v>143</v>
      </c>
      <c r="E193" s="206" t="s">
        <v>534</v>
      </c>
      <c r="F193" s="207" t="s">
        <v>535</v>
      </c>
      <c r="G193" s="208" t="s">
        <v>146</v>
      </c>
      <c r="H193" s="209">
        <v>900</v>
      </c>
      <c r="I193" s="210"/>
      <c r="J193" s="211">
        <f>ROUND(I193*H193,2)</f>
        <v>0</v>
      </c>
      <c r="K193" s="207" t="s">
        <v>147</v>
      </c>
      <c r="L193" s="45"/>
      <c r="M193" s="212" t="s">
        <v>19</v>
      </c>
      <c r="N193" s="213" t="s">
        <v>46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195</v>
      </c>
      <c r="AT193" s="216" t="s">
        <v>143</v>
      </c>
      <c r="AU193" s="216" t="s">
        <v>85</v>
      </c>
      <c r="AY193" s="18" t="s">
        <v>140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83</v>
      </c>
      <c r="BK193" s="217">
        <f>ROUND(I193*H193,2)</f>
        <v>0</v>
      </c>
      <c r="BL193" s="18" t="s">
        <v>195</v>
      </c>
      <c r="BM193" s="216" t="s">
        <v>295</v>
      </c>
    </row>
    <row r="194" s="2" customFormat="1">
      <c r="A194" s="39"/>
      <c r="B194" s="40"/>
      <c r="C194" s="41"/>
      <c r="D194" s="218" t="s">
        <v>149</v>
      </c>
      <c r="E194" s="41"/>
      <c r="F194" s="219" t="s">
        <v>535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149</v>
      </c>
      <c r="AU194" s="18" t="s">
        <v>85</v>
      </c>
    </row>
    <row r="195" s="2" customFormat="1">
      <c r="A195" s="39"/>
      <c r="B195" s="40"/>
      <c r="C195" s="41"/>
      <c r="D195" s="223" t="s">
        <v>151</v>
      </c>
      <c r="E195" s="41"/>
      <c r="F195" s="224" t="s">
        <v>536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151</v>
      </c>
      <c r="AU195" s="18" t="s">
        <v>85</v>
      </c>
    </row>
    <row r="196" s="12" customFormat="1" ht="22.8" customHeight="1">
      <c r="A196" s="12"/>
      <c r="B196" s="189"/>
      <c r="C196" s="190"/>
      <c r="D196" s="191" t="s">
        <v>74</v>
      </c>
      <c r="E196" s="203" t="s">
        <v>404</v>
      </c>
      <c r="F196" s="203" t="s">
        <v>405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SUM(P197:P223)</f>
        <v>0</v>
      </c>
      <c r="Q196" s="197"/>
      <c r="R196" s="198">
        <f>SUM(R197:R223)</f>
        <v>0</v>
      </c>
      <c r="S196" s="197"/>
      <c r="T196" s="199">
        <f>SUM(T197:T223)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85</v>
      </c>
      <c r="AT196" s="201" t="s">
        <v>74</v>
      </c>
      <c r="AU196" s="201" t="s">
        <v>83</v>
      </c>
      <c r="AY196" s="200" t="s">
        <v>140</v>
      </c>
      <c r="BK196" s="202">
        <f>SUM(BK197:BK223)</f>
        <v>0</v>
      </c>
    </row>
    <row r="197" s="2" customFormat="1" ht="21.75" customHeight="1">
      <c r="A197" s="39"/>
      <c r="B197" s="40"/>
      <c r="C197" s="205" t="s">
        <v>300</v>
      </c>
      <c r="D197" s="205" t="s">
        <v>143</v>
      </c>
      <c r="E197" s="206" t="s">
        <v>537</v>
      </c>
      <c r="F197" s="207" t="s">
        <v>538</v>
      </c>
      <c r="G197" s="208" t="s">
        <v>146</v>
      </c>
      <c r="H197" s="209">
        <v>900</v>
      </c>
      <c r="I197" s="210"/>
      <c r="J197" s="211">
        <f>ROUND(I197*H197,2)</f>
        <v>0</v>
      </c>
      <c r="K197" s="207" t="s">
        <v>147</v>
      </c>
      <c r="L197" s="45"/>
      <c r="M197" s="212" t="s">
        <v>19</v>
      </c>
      <c r="N197" s="213" t="s">
        <v>46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195</v>
      </c>
      <c r="AT197" s="216" t="s">
        <v>143</v>
      </c>
      <c r="AU197" s="216" t="s">
        <v>85</v>
      </c>
      <c r="AY197" s="18" t="s">
        <v>140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83</v>
      </c>
      <c r="BK197" s="217">
        <f>ROUND(I197*H197,2)</f>
        <v>0</v>
      </c>
      <c r="BL197" s="18" t="s">
        <v>195</v>
      </c>
      <c r="BM197" s="216" t="s">
        <v>303</v>
      </c>
    </row>
    <row r="198" s="2" customFormat="1">
      <c r="A198" s="39"/>
      <c r="B198" s="40"/>
      <c r="C198" s="41"/>
      <c r="D198" s="218" t="s">
        <v>149</v>
      </c>
      <c r="E198" s="41"/>
      <c r="F198" s="219" t="s">
        <v>539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149</v>
      </c>
      <c r="AU198" s="18" t="s">
        <v>85</v>
      </c>
    </row>
    <row r="199" s="2" customFormat="1">
      <c r="A199" s="39"/>
      <c r="B199" s="40"/>
      <c r="C199" s="41"/>
      <c r="D199" s="223" t="s">
        <v>151</v>
      </c>
      <c r="E199" s="41"/>
      <c r="F199" s="224" t="s">
        <v>540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151</v>
      </c>
      <c r="AU199" s="18" t="s">
        <v>85</v>
      </c>
    </row>
    <row r="200" s="13" customFormat="1">
      <c r="A200" s="13"/>
      <c r="B200" s="225"/>
      <c r="C200" s="226"/>
      <c r="D200" s="218" t="s">
        <v>153</v>
      </c>
      <c r="E200" s="227" t="s">
        <v>19</v>
      </c>
      <c r="F200" s="228" t="s">
        <v>527</v>
      </c>
      <c r="G200" s="226"/>
      <c r="H200" s="229">
        <v>900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153</v>
      </c>
      <c r="AU200" s="235" t="s">
        <v>85</v>
      </c>
      <c r="AV200" s="13" t="s">
        <v>85</v>
      </c>
      <c r="AW200" s="13" t="s">
        <v>34</v>
      </c>
      <c r="AX200" s="13" t="s">
        <v>75</v>
      </c>
      <c r="AY200" s="235" t="s">
        <v>140</v>
      </c>
    </row>
    <row r="201" s="14" customFormat="1">
      <c r="A201" s="14"/>
      <c r="B201" s="236"/>
      <c r="C201" s="237"/>
      <c r="D201" s="218" t="s">
        <v>153</v>
      </c>
      <c r="E201" s="238" t="s">
        <v>19</v>
      </c>
      <c r="F201" s="239" t="s">
        <v>155</v>
      </c>
      <c r="G201" s="237"/>
      <c r="H201" s="240">
        <v>900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153</v>
      </c>
      <c r="AU201" s="246" t="s">
        <v>85</v>
      </c>
      <c r="AV201" s="14" t="s">
        <v>148</v>
      </c>
      <c r="AW201" s="14" t="s">
        <v>34</v>
      </c>
      <c r="AX201" s="14" t="s">
        <v>83</v>
      </c>
      <c r="AY201" s="246" t="s">
        <v>140</v>
      </c>
    </row>
    <row r="202" s="2" customFormat="1" ht="24.15" customHeight="1">
      <c r="A202" s="39"/>
      <c r="B202" s="40"/>
      <c r="C202" s="205" t="s">
        <v>229</v>
      </c>
      <c r="D202" s="205" t="s">
        <v>143</v>
      </c>
      <c r="E202" s="206" t="s">
        <v>541</v>
      </c>
      <c r="F202" s="207" t="s">
        <v>542</v>
      </c>
      <c r="G202" s="208" t="s">
        <v>146</v>
      </c>
      <c r="H202" s="209">
        <v>900</v>
      </c>
      <c r="I202" s="210"/>
      <c r="J202" s="211">
        <f>ROUND(I202*H202,2)</f>
        <v>0</v>
      </c>
      <c r="K202" s="207" t="s">
        <v>147</v>
      </c>
      <c r="L202" s="45"/>
      <c r="M202" s="212" t="s">
        <v>19</v>
      </c>
      <c r="N202" s="213" t="s">
        <v>46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195</v>
      </c>
      <c r="AT202" s="216" t="s">
        <v>143</v>
      </c>
      <c r="AU202" s="216" t="s">
        <v>85</v>
      </c>
      <c r="AY202" s="18" t="s">
        <v>140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195</v>
      </c>
      <c r="BM202" s="216" t="s">
        <v>309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543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85</v>
      </c>
    </row>
    <row r="204" s="2" customFormat="1">
      <c r="A204" s="39"/>
      <c r="B204" s="40"/>
      <c r="C204" s="41"/>
      <c r="D204" s="223" t="s">
        <v>151</v>
      </c>
      <c r="E204" s="41"/>
      <c r="F204" s="224" t="s">
        <v>544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151</v>
      </c>
      <c r="AU204" s="18" t="s">
        <v>85</v>
      </c>
    </row>
    <row r="205" s="2" customFormat="1" ht="24.15" customHeight="1">
      <c r="A205" s="39"/>
      <c r="B205" s="40"/>
      <c r="C205" s="205" t="s">
        <v>311</v>
      </c>
      <c r="D205" s="205" t="s">
        <v>143</v>
      </c>
      <c r="E205" s="206" t="s">
        <v>406</v>
      </c>
      <c r="F205" s="207" t="s">
        <v>407</v>
      </c>
      <c r="G205" s="208" t="s">
        <v>146</v>
      </c>
      <c r="H205" s="209">
        <v>900</v>
      </c>
      <c r="I205" s="210"/>
      <c r="J205" s="211">
        <f>ROUND(I205*H205,2)</f>
        <v>0</v>
      </c>
      <c r="K205" s="207" t="s">
        <v>147</v>
      </c>
      <c r="L205" s="45"/>
      <c r="M205" s="212" t="s">
        <v>19</v>
      </c>
      <c r="N205" s="213" t="s">
        <v>46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195</v>
      </c>
      <c r="AT205" s="216" t="s">
        <v>143</v>
      </c>
      <c r="AU205" s="216" t="s">
        <v>85</v>
      </c>
      <c r="AY205" s="18" t="s">
        <v>140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83</v>
      </c>
      <c r="BK205" s="217">
        <f>ROUND(I205*H205,2)</f>
        <v>0</v>
      </c>
      <c r="BL205" s="18" t="s">
        <v>195</v>
      </c>
      <c r="BM205" s="216" t="s">
        <v>314</v>
      </c>
    </row>
    <row r="206" s="2" customFormat="1">
      <c r="A206" s="39"/>
      <c r="B206" s="40"/>
      <c r="C206" s="41"/>
      <c r="D206" s="218" t="s">
        <v>149</v>
      </c>
      <c r="E206" s="41"/>
      <c r="F206" s="219" t="s">
        <v>408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149</v>
      </c>
      <c r="AU206" s="18" t="s">
        <v>85</v>
      </c>
    </row>
    <row r="207" s="2" customFormat="1">
      <c r="A207" s="39"/>
      <c r="B207" s="40"/>
      <c r="C207" s="41"/>
      <c r="D207" s="223" t="s">
        <v>151</v>
      </c>
      <c r="E207" s="41"/>
      <c r="F207" s="224" t="s">
        <v>409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151</v>
      </c>
      <c r="AU207" s="18" t="s">
        <v>85</v>
      </c>
    </row>
    <row r="208" s="2" customFormat="1" ht="16.5" customHeight="1">
      <c r="A208" s="39"/>
      <c r="B208" s="40"/>
      <c r="C208" s="247" t="s">
        <v>234</v>
      </c>
      <c r="D208" s="247" t="s">
        <v>244</v>
      </c>
      <c r="E208" s="248" t="s">
        <v>545</v>
      </c>
      <c r="F208" s="249" t="s">
        <v>546</v>
      </c>
      <c r="G208" s="250" t="s">
        <v>146</v>
      </c>
      <c r="H208" s="251">
        <v>900</v>
      </c>
      <c r="I208" s="252"/>
      <c r="J208" s="253">
        <f>ROUND(I208*H208,2)</f>
        <v>0</v>
      </c>
      <c r="K208" s="249" t="s">
        <v>147</v>
      </c>
      <c r="L208" s="254"/>
      <c r="M208" s="255" t="s">
        <v>19</v>
      </c>
      <c r="N208" s="256" t="s">
        <v>46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247</v>
      </c>
      <c r="AT208" s="216" t="s">
        <v>244</v>
      </c>
      <c r="AU208" s="216" t="s">
        <v>85</v>
      </c>
      <c r="AY208" s="18" t="s">
        <v>140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83</v>
      </c>
      <c r="BK208" s="217">
        <f>ROUND(I208*H208,2)</f>
        <v>0</v>
      </c>
      <c r="BL208" s="18" t="s">
        <v>195</v>
      </c>
      <c r="BM208" s="216" t="s">
        <v>317</v>
      </c>
    </row>
    <row r="209" s="2" customFormat="1">
      <c r="A209" s="39"/>
      <c r="B209" s="40"/>
      <c r="C209" s="41"/>
      <c r="D209" s="218" t="s">
        <v>149</v>
      </c>
      <c r="E209" s="41"/>
      <c r="F209" s="219" t="s">
        <v>546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149</v>
      </c>
      <c r="AU209" s="18" t="s">
        <v>85</v>
      </c>
    </row>
    <row r="210" s="2" customFormat="1" ht="21.75" customHeight="1">
      <c r="A210" s="39"/>
      <c r="B210" s="40"/>
      <c r="C210" s="205" t="s">
        <v>318</v>
      </c>
      <c r="D210" s="205" t="s">
        <v>143</v>
      </c>
      <c r="E210" s="206" t="s">
        <v>419</v>
      </c>
      <c r="F210" s="207" t="s">
        <v>420</v>
      </c>
      <c r="G210" s="208" t="s">
        <v>146</v>
      </c>
      <c r="H210" s="209">
        <v>900</v>
      </c>
      <c r="I210" s="210"/>
      <c r="J210" s="211">
        <f>ROUND(I210*H210,2)</f>
        <v>0</v>
      </c>
      <c r="K210" s="207" t="s">
        <v>147</v>
      </c>
      <c r="L210" s="45"/>
      <c r="M210" s="212" t="s">
        <v>19</v>
      </c>
      <c r="N210" s="213" t="s">
        <v>46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195</v>
      </c>
      <c r="AT210" s="216" t="s">
        <v>143</v>
      </c>
      <c r="AU210" s="216" t="s">
        <v>85</v>
      </c>
      <c r="AY210" s="18" t="s">
        <v>140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83</v>
      </c>
      <c r="BK210" s="217">
        <f>ROUND(I210*H210,2)</f>
        <v>0</v>
      </c>
      <c r="BL210" s="18" t="s">
        <v>195</v>
      </c>
      <c r="BM210" s="216" t="s">
        <v>321</v>
      </c>
    </row>
    <row r="211" s="2" customFormat="1">
      <c r="A211" s="39"/>
      <c r="B211" s="40"/>
      <c r="C211" s="41"/>
      <c r="D211" s="218" t="s">
        <v>149</v>
      </c>
      <c r="E211" s="41"/>
      <c r="F211" s="219" t="s">
        <v>421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149</v>
      </c>
      <c r="AU211" s="18" t="s">
        <v>85</v>
      </c>
    </row>
    <row r="212" s="2" customFormat="1">
      <c r="A212" s="39"/>
      <c r="B212" s="40"/>
      <c r="C212" s="41"/>
      <c r="D212" s="223" t="s">
        <v>151</v>
      </c>
      <c r="E212" s="41"/>
      <c r="F212" s="224" t="s">
        <v>422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151</v>
      </c>
      <c r="AU212" s="18" t="s">
        <v>85</v>
      </c>
    </row>
    <row r="213" s="2" customFormat="1" ht="16.5" customHeight="1">
      <c r="A213" s="39"/>
      <c r="B213" s="40"/>
      <c r="C213" s="247" t="s">
        <v>241</v>
      </c>
      <c r="D213" s="247" t="s">
        <v>244</v>
      </c>
      <c r="E213" s="248" t="s">
        <v>425</v>
      </c>
      <c r="F213" s="249" t="s">
        <v>426</v>
      </c>
      <c r="G213" s="250" t="s">
        <v>374</v>
      </c>
      <c r="H213" s="251">
        <v>72</v>
      </c>
      <c r="I213" s="252"/>
      <c r="J213" s="253">
        <f>ROUND(I213*H213,2)</f>
        <v>0</v>
      </c>
      <c r="K213" s="249" t="s">
        <v>147</v>
      </c>
      <c r="L213" s="254"/>
      <c r="M213" s="255" t="s">
        <v>19</v>
      </c>
      <c r="N213" s="256" t="s">
        <v>46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247</v>
      </c>
      <c r="AT213" s="216" t="s">
        <v>244</v>
      </c>
      <c r="AU213" s="216" t="s">
        <v>85</v>
      </c>
      <c r="AY213" s="18" t="s">
        <v>140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83</v>
      </c>
      <c r="BK213" s="217">
        <f>ROUND(I213*H213,2)</f>
        <v>0</v>
      </c>
      <c r="BL213" s="18" t="s">
        <v>195</v>
      </c>
      <c r="BM213" s="216" t="s">
        <v>324</v>
      </c>
    </row>
    <row r="214" s="2" customFormat="1">
      <c r="A214" s="39"/>
      <c r="B214" s="40"/>
      <c r="C214" s="41"/>
      <c r="D214" s="218" t="s">
        <v>149</v>
      </c>
      <c r="E214" s="41"/>
      <c r="F214" s="219" t="s">
        <v>426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149</v>
      </c>
      <c r="AU214" s="18" t="s">
        <v>85</v>
      </c>
    </row>
    <row r="215" s="13" customFormat="1">
      <c r="A215" s="13"/>
      <c r="B215" s="225"/>
      <c r="C215" s="226"/>
      <c r="D215" s="218" t="s">
        <v>153</v>
      </c>
      <c r="E215" s="227" t="s">
        <v>19</v>
      </c>
      <c r="F215" s="228" t="s">
        <v>547</v>
      </c>
      <c r="G215" s="226"/>
      <c r="H215" s="229">
        <v>72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153</v>
      </c>
      <c r="AU215" s="235" t="s">
        <v>85</v>
      </c>
      <c r="AV215" s="13" t="s">
        <v>85</v>
      </c>
      <c r="AW215" s="13" t="s">
        <v>34</v>
      </c>
      <c r="AX215" s="13" t="s">
        <v>75</v>
      </c>
      <c r="AY215" s="235" t="s">
        <v>140</v>
      </c>
    </row>
    <row r="216" s="14" customFormat="1">
      <c r="A216" s="14"/>
      <c r="B216" s="236"/>
      <c r="C216" s="237"/>
      <c r="D216" s="218" t="s">
        <v>153</v>
      </c>
      <c r="E216" s="238" t="s">
        <v>19</v>
      </c>
      <c r="F216" s="239" t="s">
        <v>155</v>
      </c>
      <c r="G216" s="237"/>
      <c r="H216" s="240">
        <v>72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153</v>
      </c>
      <c r="AU216" s="246" t="s">
        <v>85</v>
      </c>
      <c r="AV216" s="14" t="s">
        <v>148</v>
      </c>
      <c r="AW216" s="14" t="s">
        <v>34</v>
      </c>
      <c r="AX216" s="14" t="s">
        <v>83</v>
      </c>
      <c r="AY216" s="246" t="s">
        <v>140</v>
      </c>
    </row>
    <row r="217" s="2" customFormat="1" ht="16.5" customHeight="1">
      <c r="A217" s="39"/>
      <c r="B217" s="40"/>
      <c r="C217" s="205" t="s">
        <v>327</v>
      </c>
      <c r="D217" s="205" t="s">
        <v>143</v>
      </c>
      <c r="E217" s="206" t="s">
        <v>548</v>
      </c>
      <c r="F217" s="207" t="s">
        <v>549</v>
      </c>
      <c r="G217" s="208" t="s">
        <v>146</v>
      </c>
      <c r="H217" s="209">
        <v>900</v>
      </c>
      <c r="I217" s="210"/>
      <c r="J217" s="211">
        <f>ROUND(I217*H217,2)</f>
        <v>0</v>
      </c>
      <c r="K217" s="207" t="s">
        <v>147</v>
      </c>
      <c r="L217" s="45"/>
      <c r="M217" s="212" t="s">
        <v>19</v>
      </c>
      <c r="N217" s="213" t="s">
        <v>46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195</v>
      </c>
      <c r="AT217" s="216" t="s">
        <v>143</v>
      </c>
      <c r="AU217" s="216" t="s">
        <v>85</v>
      </c>
      <c r="AY217" s="18" t="s">
        <v>140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83</v>
      </c>
      <c r="BK217" s="217">
        <f>ROUND(I217*H217,2)</f>
        <v>0</v>
      </c>
      <c r="BL217" s="18" t="s">
        <v>195</v>
      </c>
      <c r="BM217" s="216" t="s">
        <v>330</v>
      </c>
    </row>
    <row r="218" s="2" customFormat="1">
      <c r="A218" s="39"/>
      <c r="B218" s="40"/>
      <c r="C218" s="41"/>
      <c r="D218" s="218" t="s">
        <v>149</v>
      </c>
      <c r="E218" s="41"/>
      <c r="F218" s="219" t="s">
        <v>549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149</v>
      </c>
      <c r="AU218" s="18" t="s">
        <v>85</v>
      </c>
    </row>
    <row r="219" s="2" customFormat="1">
      <c r="A219" s="39"/>
      <c r="B219" s="40"/>
      <c r="C219" s="41"/>
      <c r="D219" s="223" t="s">
        <v>151</v>
      </c>
      <c r="E219" s="41"/>
      <c r="F219" s="224" t="s">
        <v>550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151</v>
      </c>
      <c r="AU219" s="18" t="s">
        <v>85</v>
      </c>
    </row>
    <row r="220" s="2" customFormat="1" ht="16.5" customHeight="1">
      <c r="A220" s="39"/>
      <c r="B220" s="40"/>
      <c r="C220" s="247" t="s">
        <v>247</v>
      </c>
      <c r="D220" s="247" t="s">
        <v>244</v>
      </c>
      <c r="E220" s="248" t="s">
        <v>551</v>
      </c>
      <c r="F220" s="249" t="s">
        <v>552</v>
      </c>
      <c r="G220" s="250" t="s">
        <v>146</v>
      </c>
      <c r="H220" s="251">
        <v>1048.9500000000001</v>
      </c>
      <c r="I220" s="252"/>
      <c r="J220" s="253">
        <f>ROUND(I220*H220,2)</f>
        <v>0</v>
      </c>
      <c r="K220" s="249" t="s">
        <v>147</v>
      </c>
      <c r="L220" s="254"/>
      <c r="M220" s="255" t="s">
        <v>19</v>
      </c>
      <c r="N220" s="256" t="s">
        <v>46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247</v>
      </c>
      <c r="AT220" s="216" t="s">
        <v>244</v>
      </c>
      <c r="AU220" s="216" t="s">
        <v>85</v>
      </c>
      <c r="AY220" s="18" t="s">
        <v>140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83</v>
      </c>
      <c r="BK220" s="217">
        <f>ROUND(I220*H220,2)</f>
        <v>0</v>
      </c>
      <c r="BL220" s="18" t="s">
        <v>195</v>
      </c>
      <c r="BM220" s="216" t="s">
        <v>364</v>
      </c>
    </row>
    <row r="221" s="2" customFormat="1">
      <c r="A221" s="39"/>
      <c r="B221" s="40"/>
      <c r="C221" s="41"/>
      <c r="D221" s="218" t="s">
        <v>149</v>
      </c>
      <c r="E221" s="41"/>
      <c r="F221" s="219" t="s">
        <v>552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149</v>
      </c>
      <c r="AU221" s="18" t="s">
        <v>85</v>
      </c>
    </row>
    <row r="222" s="13" customFormat="1">
      <c r="A222" s="13"/>
      <c r="B222" s="225"/>
      <c r="C222" s="226"/>
      <c r="D222" s="218" t="s">
        <v>153</v>
      </c>
      <c r="E222" s="227" t="s">
        <v>19</v>
      </c>
      <c r="F222" s="228" t="s">
        <v>553</v>
      </c>
      <c r="G222" s="226"/>
      <c r="H222" s="229">
        <v>1048.9500000000001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153</v>
      </c>
      <c r="AU222" s="235" t="s">
        <v>85</v>
      </c>
      <c r="AV222" s="13" t="s">
        <v>85</v>
      </c>
      <c r="AW222" s="13" t="s">
        <v>34</v>
      </c>
      <c r="AX222" s="13" t="s">
        <v>75</v>
      </c>
      <c r="AY222" s="235" t="s">
        <v>140</v>
      </c>
    </row>
    <row r="223" s="14" customFormat="1">
      <c r="A223" s="14"/>
      <c r="B223" s="236"/>
      <c r="C223" s="237"/>
      <c r="D223" s="218" t="s">
        <v>153</v>
      </c>
      <c r="E223" s="238" t="s">
        <v>19</v>
      </c>
      <c r="F223" s="239" t="s">
        <v>155</v>
      </c>
      <c r="G223" s="237"/>
      <c r="H223" s="240">
        <v>1048.9500000000001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153</v>
      </c>
      <c r="AU223" s="246" t="s">
        <v>85</v>
      </c>
      <c r="AV223" s="14" t="s">
        <v>148</v>
      </c>
      <c r="AW223" s="14" t="s">
        <v>34</v>
      </c>
      <c r="AX223" s="14" t="s">
        <v>83</v>
      </c>
      <c r="AY223" s="246" t="s">
        <v>140</v>
      </c>
    </row>
    <row r="224" s="12" customFormat="1" ht="22.8" customHeight="1">
      <c r="A224" s="12"/>
      <c r="B224" s="189"/>
      <c r="C224" s="190"/>
      <c r="D224" s="191" t="s">
        <v>74</v>
      </c>
      <c r="E224" s="203" t="s">
        <v>428</v>
      </c>
      <c r="F224" s="203" t="s">
        <v>429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SUM(P225:P234)</f>
        <v>0</v>
      </c>
      <c r="Q224" s="197"/>
      <c r="R224" s="198">
        <f>SUM(R225:R234)</f>
        <v>0</v>
      </c>
      <c r="S224" s="197"/>
      <c r="T224" s="199">
        <f>SUM(T225:T234)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85</v>
      </c>
      <c r="AT224" s="201" t="s">
        <v>74</v>
      </c>
      <c r="AU224" s="201" t="s">
        <v>83</v>
      </c>
      <c r="AY224" s="200" t="s">
        <v>140</v>
      </c>
      <c r="BK224" s="202">
        <f>SUM(BK225:BK234)</f>
        <v>0</v>
      </c>
    </row>
    <row r="225" s="2" customFormat="1" ht="16.5" customHeight="1">
      <c r="A225" s="39"/>
      <c r="B225" s="40"/>
      <c r="C225" s="205" t="s">
        <v>339</v>
      </c>
      <c r="D225" s="205" t="s">
        <v>143</v>
      </c>
      <c r="E225" s="206" t="s">
        <v>430</v>
      </c>
      <c r="F225" s="207" t="s">
        <v>431</v>
      </c>
      <c r="G225" s="208" t="s">
        <v>279</v>
      </c>
      <c r="H225" s="209">
        <v>10</v>
      </c>
      <c r="I225" s="210"/>
      <c r="J225" s="211">
        <f>ROUND(I225*H225,2)</f>
        <v>0</v>
      </c>
      <c r="K225" s="207" t="s">
        <v>147</v>
      </c>
      <c r="L225" s="45"/>
      <c r="M225" s="212" t="s">
        <v>19</v>
      </c>
      <c r="N225" s="213" t="s">
        <v>46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195</v>
      </c>
      <c r="AT225" s="216" t="s">
        <v>143</v>
      </c>
      <c r="AU225" s="216" t="s">
        <v>85</v>
      </c>
      <c r="AY225" s="18" t="s">
        <v>140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83</v>
      </c>
      <c r="BK225" s="217">
        <f>ROUND(I225*H225,2)</f>
        <v>0</v>
      </c>
      <c r="BL225" s="18" t="s">
        <v>195</v>
      </c>
      <c r="BM225" s="216" t="s">
        <v>424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432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85</v>
      </c>
    </row>
    <row r="227" s="2" customFormat="1">
      <c r="A227" s="39"/>
      <c r="B227" s="40"/>
      <c r="C227" s="41"/>
      <c r="D227" s="223" t="s">
        <v>151</v>
      </c>
      <c r="E227" s="41"/>
      <c r="F227" s="224" t="s">
        <v>433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151</v>
      </c>
      <c r="AU227" s="18" t="s">
        <v>85</v>
      </c>
    </row>
    <row r="228" s="2" customFormat="1" ht="16.5" customHeight="1">
      <c r="A228" s="39"/>
      <c r="B228" s="40"/>
      <c r="C228" s="205" t="s">
        <v>251</v>
      </c>
      <c r="D228" s="205" t="s">
        <v>143</v>
      </c>
      <c r="E228" s="206" t="s">
        <v>434</v>
      </c>
      <c r="F228" s="207" t="s">
        <v>435</v>
      </c>
      <c r="G228" s="208" t="s">
        <v>279</v>
      </c>
      <c r="H228" s="209">
        <v>10</v>
      </c>
      <c r="I228" s="210"/>
      <c r="J228" s="211">
        <f>ROUND(I228*H228,2)</f>
        <v>0</v>
      </c>
      <c r="K228" s="207" t="s">
        <v>147</v>
      </c>
      <c r="L228" s="45"/>
      <c r="M228" s="212" t="s">
        <v>19</v>
      </c>
      <c r="N228" s="213" t="s">
        <v>46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195</v>
      </c>
      <c r="AT228" s="216" t="s">
        <v>143</v>
      </c>
      <c r="AU228" s="216" t="s">
        <v>85</v>
      </c>
      <c r="AY228" s="18" t="s">
        <v>140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83</v>
      </c>
      <c r="BK228" s="217">
        <f>ROUND(I228*H228,2)</f>
        <v>0</v>
      </c>
      <c r="BL228" s="18" t="s">
        <v>195</v>
      </c>
      <c r="BM228" s="216" t="s">
        <v>450</v>
      </c>
    </row>
    <row r="229" s="2" customFormat="1">
      <c r="A229" s="39"/>
      <c r="B229" s="40"/>
      <c r="C229" s="41"/>
      <c r="D229" s="218" t="s">
        <v>149</v>
      </c>
      <c r="E229" s="41"/>
      <c r="F229" s="219" t="s">
        <v>436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149</v>
      </c>
      <c r="AU229" s="18" t="s">
        <v>85</v>
      </c>
    </row>
    <row r="230" s="2" customFormat="1">
      <c r="A230" s="39"/>
      <c r="B230" s="40"/>
      <c r="C230" s="41"/>
      <c r="D230" s="223" t="s">
        <v>151</v>
      </c>
      <c r="E230" s="41"/>
      <c r="F230" s="224" t="s">
        <v>437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151</v>
      </c>
      <c r="AU230" s="18" t="s">
        <v>85</v>
      </c>
    </row>
    <row r="231" s="2" customFormat="1">
      <c r="A231" s="39"/>
      <c r="B231" s="40"/>
      <c r="C231" s="41"/>
      <c r="D231" s="218" t="s">
        <v>258</v>
      </c>
      <c r="E231" s="41"/>
      <c r="F231" s="257" t="s">
        <v>438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258</v>
      </c>
      <c r="AU231" s="18" t="s">
        <v>85</v>
      </c>
    </row>
    <row r="232" s="2" customFormat="1" ht="21.75" customHeight="1">
      <c r="A232" s="39"/>
      <c r="B232" s="40"/>
      <c r="C232" s="247" t="s">
        <v>349</v>
      </c>
      <c r="D232" s="247" t="s">
        <v>244</v>
      </c>
      <c r="E232" s="248" t="s">
        <v>439</v>
      </c>
      <c r="F232" s="249" t="s">
        <v>440</v>
      </c>
      <c r="G232" s="250" t="s">
        <v>279</v>
      </c>
      <c r="H232" s="251">
        <v>10</v>
      </c>
      <c r="I232" s="252"/>
      <c r="J232" s="253">
        <f>ROUND(I232*H232,2)</f>
        <v>0</v>
      </c>
      <c r="K232" s="249" t="s">
        <v>147</v>
      </c>
      <c r="L232" s="254"/>
      <c r="M232" s="255" t="s">
        <v>19</v>
      </c>
      <c r="N232" s="256" t="s">
        <v>46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247</v>
      </c>
      <c r="AT232" s="216" t="s">
        <v>244</v>
      </c>
      <c r="AU232" s="216" t="s">
        <v>85</v>
      </c>
      <c r="AY232" s="18" t="s">
        <v>140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83</v>
      </c>
      <c r="BK232" s="217">
        <f>ROUND(I232*H232,2)</f>
        <v>0</v>
      </c>
      <c r="BL232" s="18" t="s">
        <v>195</v>
      </c>
      <c r="BM232" s="216" t="s">
        <v>453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440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85</v>
      </c>
    </row>
    <row r="234" s="2" customFormat="1">
      <c r="A234" s="39"/>
      <c r="B234" s="40"/>
      <c r="C234" s="41"/>
      <c r="D234" s="218" t="s">
        <v>258</v>
      </c>
      <c r="E234" s="41"/>
      <c r="F234" s="257" t="s">
        <v>438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258</v>
      </c>
      <c r="AU234" s="18" t="s">
        <v>85</v>
      </c>
    </row>
    <row r="235" s="12" customFormat="1" ht="22.8" customHeight="1">
      <c r="A235" s="12"/>
      <c r="B235" s="189"/>
      <c r="C235" s="190"/>
      <c r="D235" s="191" t="s">
        <v>74</v>
      </c>
      <c r="E235" s="203" t="s">
        <v>554</v>
      </c>
      <c r="F235" s="203" t="s">
        <v>555</v>
      </c>
      <c r="G235" s="190"/>
      <c r="H235" s="190"/>
      <c r="I235" s="193"/>
      <c r="J235" s="204">
        <f>BK235</f>
        <v>0</v>
      </c>
      <c r="K235" s="190"/>
      <c r="L235" s="195"/>
      <c r="M235" s="196"/>
      <c r="N235" s="197"/>
      <c r="O235" s="197"/>
      <c r="P235" s="198">
        <f>SUM(P236:P238)</f>
        <v>0</v>
      </c>
      <c r="Q235" s="197"/>
      <c r="R235" s="198">
        <f>SUM(R236:R238)</f>
        <v>0</v>
      </c>
      <c r="S235" s="197"/>
      <c r="T235" s="199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0" t="s">
        <v>85</v>
      </c>
      <c r="AT235" s="201" t="s">
        <v>74</v>
      </c>
      <c r="AU235" s="201" t="s">
        <v>83</v>
      </c>
      <c r="AY235" s="200" t="s">
        <v>140</v>
      </c>
      <c r="BK235" s="202">
        <f>SUM(BK236:BK238)</f>
        <v>0</v>
      </c>
    </row>
    <row r="236" s="2" customFormat="1" ht="21.75" customHeight="1">
      <c r="A236" s="39"/>
      <c r="B236" s="40"/>
      <c r="C236" s="205" t="s">
        <v>257</v>
      </c>
      <c r="D236" s="205" t="s">
        <v>143</v>
      </c>
      <c r="E236" s="206" t="s">
        <v>556</v>
      </c>
      <c r="F236" s="207" t="s">
        <v>557</v>
      </c>
      <c r="G236" s="208" t="s">
        <v>279</v>
      </c>
      <c r="H236" s="209">
        <v>4</v>
      </c>
      <c r="I236" s="210"/>
      <c r="J236" s="211">
        <f>ROUND(I236*H236,2)</f>
        <v>0</v>
      </c>
      <c r="K236" s="207" t="s">
        <v>147</v>
      </c>
      <c r="L236" s="45"/>
      <c r="M236" s="212" t="s">
        <v>19</v>
      </c>
      <c r="N236" s="213" t="s">
        <v>46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195</v>
      </c>
      <c r="AT236" s="216" t="s">
        <v>143</v>
      </c>
      <c r="AU236" s="216" t="s">
        <v>85</v>
      </c>
      <c r="AY236" s="18" t="s">
        <v>140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83</v>
      </c>
      <c r="BK236" s="217">
        <f>ROUND(I236*H236,2)</f>
        <v>0</v>
      </c>
      <c r="BL236" s="18" t="s">
        <v>195</v>
      </c>
      <c r="BM236" s="216" t="s">
        <v>455</v>
      </c>
    </row>
    <row r="237" s="2" customFormat="1">
      <c r="A237" s="39"/>
      <c r="B237" s="40"/>
      <c r="C237" s="41"/>
      <c r="D237" s="218" t="s">
        <v>149</v>
      </c>
      <c r="E237" s="41"/>
      <c r="F237" s="219" t="s">
        <v>558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149</v>
      </c>
      <c r="AU237" s="18" t="s">
        <v>85</v>
      </c>
    </row>
    <row r="238" s="2" customFormat="1">
      <c r="A238" s="39"/>
      <c r="B238" s="40"/>
      <c r="C238" s="41"/>
      <c r="D238" s="223" t="s">
        <v>151</v>
      </c>
      <c r="E238" s="41"/>
      <c r="F238" s="224" t="s">
        <v>559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151</v>
      </c>
      <c r="AU238" s="18" t="s">
        <v>85</v>
      </c>
    </row>
    <row r="239" s="12" customFormat="1" ht="22.8" customHeight="1">
      <c r="A239" s="12"/>
      <c r="B239" s="189"/>
      <c r="C239" s="190"/>
      <c r="D239" s="191" t="s">
        <v>74</v>
      </c>
      <c r="E239" s="203" t="s">
        <v>284</v>
      </c>
      <c r="F239" s="203" t="s">
        <v>285</v>
      </c>
      <c r="G239" s="190"/>
      <c r="H239" s="190"/>
      <c r="I239" s="193"/>
      <c r="J239" s="204">
        <f>BK239</f>
        <v>0</v>
      </c>
      <c r="K239" s="190"/>
      <c r="L239" s="195"/>
      <c r="M239" s="196"/>
      <c r="N239" s="197"/>
      <c r="O239" s="197"/>
      <c r="P239" s="198">
        <f>SUM(P240:P247)</f>
        <v>0</v>
      </c>
      <c r="Q239" s="197"/>
      <c r="R239" s="198">
        <f>SUM(R240:R247)</f>
        <v>0</v>
      </c>
      <c r="S239" s="197"/>
      <c r="T239" s="199">
        <f>SUM(T240:T247)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0" t="s">
        <v>85</v>
      </c>
      <c r="AT239" s="201" t="s">
        <v>74</v>
      </c>
      <c r="AU239" s="201" t="s">
        <v>83</v>
      </c>
      <c r="AY239" s="200" t="s">
        <v>140</v>
      </c>
      <c r="BK239" s="202">
        <f>SUM(BK240:BK247)</f>
        <v>0</v>
      </c>
    </row>
    <row r="240" s="2" customFormat="1" ht="16.5" customHeight="1">
      <c r="A240" s="39"/>
      <c r="B240" s="40"/>
      <c r="C240" s="205" t="s">
        <v>361</v>
      </c>
      <c r="D240" s="205" t="s">
        <v>143</v>
      </c>
      <c r="E240" s="206" t="s">
        <v>287</v>
      </c>
      <c r="F240" s="207" t="s">
        <v>288</v>
      </c>
      <c r="G240" s="208" t="s">
        <v>146</v>
      </c>
      <c r="H240" s="209">
        <v>112.712</v>
      </c>
      <c r="I240" s="210"/>
      <c r="J240" s="211">
        <f>ROUND(I240*H240,2)</f>
        <v>0</v>
      </c>
      <c r="K240" s="207" t="s">
        <v>147</v>
      </c>
      <c r="L240" s="45"/>
      <c r="M240" s="212" t="s">
        <v>19</v>
      </c>
      <c r="N240" s="213" t="s">
        <v>46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195</v>
      </c>
      <c r="AT240" s="216" t="s">
        <v>143</v>
      </c>
      <c r="AU240" s="216" t="s">
        <v>85</v>
      </c>
      <c r="AY240" s="18" t="s">
        <v>140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83</v>
      </c>
      <c r="BK240" s="217">
        <f>ROUND(I240*H240,2)</f>
        <v>0</v>
      </c>
      <c r="BL240" s="18" t="s">
        <v>195</v>
      </c>
      <c r="BM240" s="216" t="s">
        <v>456</v>
      </c>
    </row>
    <row r="241" s="2" customFormat="1">
      <c r="A241" s="39"/>
      <c r="B241" s="40"/>
      <c r="C241" s="41"/>
      <c r="D241" s="218" t="s">
        <v>149</v>
      </c>
      <c r="E241" s="41"/>
      <c r="F241" s="219" t="s">
        <v>290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149</v>
      </c>
      <c r="AU241" s="18" t="s">
        <v>85</v>
      </c>
    </row>
    <row r="242" s="2" customFormat="1">
      <c r="A242" s="39"/>
      <c r="B242" s="40"/>
      <c r="C242" s="41"/>
      <c r="D242" s="223" t="s">
        <v>151</v>
      </c>
      <c r="E242" s="41"/>
      <c r="F242" s="224" t="s">
        <v>291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151</v>
      </c>
      <c r="AU242" s="18" t="s">
        <v>85</v>
      </c>
    </row>
    <row r="243" s="13" customFormat="1">
      <c r="A243" s="13"/>
      <c r="B243" s="225"/>
      <c r="C243" s="226"/>
      <c r="D243" s="218" t="s">
        <v>153</v>
      </c>
      <c r="E243" s="227" t="s">
        <v>19</v>
      </c>
      <c r="F243" s="228" t="s">
        <v>560</v>
      </c>
      <c r="G243" s="226"/>
      <c r="H243" s="229">
        <v>112.712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153</v>
      </c>
      <c r="AU243" s="235" t="s">
        <v>85</v>
      </c>
      <c r="AV243" s="13" t="s">
        <v>85</v>
      </c>
      <c r="AW243" s="13" t="s">
        <v>34</v>
      </c>
      <c r="AX243" s="13" t="s">
        <v>75</v>
      </c>
      <c r="AY243" s="235" t="s">
        <v>140</v>
      </c>
    </row>
    <row r="244" s="14" customFormat="1">
      <c r="A244" s="14"/>
      <c r="B244" s="236"/>
      <c r="C244" s="237"/>
      <c r="D244" s="218" t="s">
        <v>153</v>
      </c>
      <c r="E244" s="238" t="s">
        <v>19</v>
      </c>
      <c r="F244" s="239" t="s">
        <v>155</v>
      </c>
      <c r="G244" s="237"/>
      <c r="H244" s="240">
        <v>112.712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153</v>
      </c>
      <c r="AU244" s="246" t="s">
        <v>85</v>
      </c>
      <c r="AV244" s="14" t="s">
        <v>148</v>
      </c>
      <c r="AW244" s="14" t="s">
        <v>34</v>
      </c>
      <c r="AX244" s="14" t="s">
        <v>83</v>
      </c>
      <c r="AY244" s="246" t="s">
        <v>140</v>
      </c>
    </row>
    <row r="245" s="2" customFormat="1" ht="16.5" customHeight="1">
      <c r="A245" s="39"/>
      <c r="B245" s="40"/>
      <c r="C245" s="205" t="s">
        <v>264</v>
      </c>
      <c r="D245" s="205" t="s">
        <v>143</v>
      </c>
      <c r="E245" s="206" t="s">
        <v>293</v>
      </c>
      <c r="F245" s="207" t="s">
        <v>294</v>
      </c>
      <c r="G245" s="208" t="s">
        <v>189</v>
      </c>
      <c r="H245" s="209">
        <v>1.573</v>
      </c>
      <c r="I245" s="210"/>
      <c r="J245" s="211">
        <f>ROUND(I245*H245,2)</f>
        <v>0</v>
      </c>
      <c r="K245" s="207" t="s">
        <v>147</v>
      </c>
      <c r="L245" s="45"/>
      <c r="M245" s="212" t="s">
        <v>19</v>
      </c>
      <c r="N245" s="213" t="s">
        <v>46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195</v>
      </c>
      <c r="AT245" s="216" t="s">
        <v>143</v>
      </c>
      <c r="AU245" s="216" t="s">
        <v>85</v>
      </c>
      <c r="AY245" s="18" t="s">
        <v>140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83</v>
      </c>
      <c r="BK245" s="217">
        <f>ROUND(I245*H245,2)</f>
        <v>0</v>
      </c>
      <c r="BL245" s="18" t="s">
        <v>195</v>
      </c>
      <c r="BM245" s="216" t="s">
        <v>458</v>
      </c>
    </row>
    <row r="246" s="2" customFormat="1">
      <c r="A246" s="39"/>
      <c r="B246" s="40"/>
      <c r="C246" s="41"/>
      <c r="D246" s="218" t="s">
        <v>149</v>
      </c>
      <c r="E246" s="41"/>
      <c r="F246" s="219" t="s">
        <v>296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149</v>
      </c>
      <c r="AU246" s="18" t="s">
        <v>85</v>
      </c>
    </row>
    <row r="247" s="2" customFormat="1">
      <c r="A247" s="39"/>
      <c r="B247" s="40"/>
      <c r="C247" s="41"/>
      <c r="D247" s="223" t="s">
        <v>151</v>
      </c>
      <c r="E247" s="41"/>
      <c r="F247" s="224" t="s">
        <v>297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151</v>
      </c>
      <c r="AU247" s="18" t="s">
        <v>85</v>
      </c>
    </row>
    <row r="248" s="12" customFormat="1" ht="22.8" customHeight="1">
      <c r="A248" s="12"/>
      <c r="B248" s="189"/>
      <c r="C248" s="190"/>
      <c r="D248" s="191" t="s">
        <v>74</v>
      </c>
      <c r="E248" s="203" t="s">
        <v>298</v>
      </c>
      <c r="F248" s="203" t="s">
        <v>299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SUM(P249:P274)</f>
        <v>0</v>
      </c>
      <c r="Q248" s="197"/>
      <c r="R248" s="198">
        <f>SUM(R249:R274)</f>
        <v>0</v>
      </c>
      <c r="S248" s="197"/>
      <c r="T248" s="199">
        <f>SUM(T249:T274)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85</v>
      </c>
      <c r="AT248" s="201" t="s">
        <v>74</v>
      </c>
      <c r="AU248" s="201" t="s">
        <v>83</v>
      </c>
      <c r="AY248" s="200" t="s">
        <v>140</v>
      </c>
      <c r="BK248" s="202">
        <f>SUM(BK249:BK274)</f>
        <v>0</v>
      </c>
    </row>
    <row r="249" s="2" customFormat="1" ht="16.5" customHeight="1">
      <c r="A249" s="39"/>
      <c r="B249" s="40"/>
      <c r="C249" s="205" t="s">
        <v>462</v>
      </c>
      <c r="D249" s="205" t="s">
        <v>143</v>
      </c>
      <c r="E249" s="206" t="s">
        <v>301</v>
      </c>
      <c r="F249" s="207" t="s">
        <v>302</v>
      </c>
      <c r="G249" s="208" t="s">
        <v>268</v>
      </c>
      <c r="H249" s="209">
        <v>227.69999999999999</v>
      </c>
      <c r="I249" s="210"/>
      <c r="J249" s="211">
        <f>ROUND(I249*H249,2)</f>
        <v>0</v>
      </c>
      <c r="K249" s="207" t="s">
        <v>280</v>
      </c>
      <c r="L249" s="45"/>
      <c r="M249" s="212" t="s">
        <v>19</v>
      </c>
      <c r="N249" s="213" t="s">
        <v>46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195</v>
      </c>
      <c r="AT249" s="216" t="s">
        <v>143</v>
      </c>
      <c r="AU249" s="216" t="s">
        <v>85</v>
      </c>
      <c r="AY249" s="18" t="s">
        <v>140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83</v>
      </c>
      <c r="BK249" s="217">
        <f>ROUND(I249*H249,2)</f>
        <v>0</v>
      </c>
      <c r="BL249" s="18" t="s">
        <v>195</v>
      </c>
      <c r="BM249" s="216" t="s">
        <v>460</v>
      </c>
    </row>
    <row r="250" s="2" customFormat="1">
      <c r="A250" s="39"/>
      <c r="B250" s="40"/>
      <c r="C250" s="41"/>
      <c r="D250" s="218" t="s">
        <v>149</v>
      </c>
      <c r="E250" s="41"/>
      <c r="F250" s="219" t="s">
        <v>304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85</v>
      </c>
    </row>
    <row r="251" s="2" customFormat="1">
      <c r="A251" s="39"/>
      <c r="B251" s="40"/>
      <c r="C251" s="41"/>
      <c r="D251" s="223" t="s">
        <v>151</v>
      </c>
      <c r="E251" s="41"/>
      <c r="F251" s="224" t="s">
        <v>305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151</v>
      </c>
      <c r="AU251" s="18" t="s">
        <v>85</v>
      </c>
    </row>
    <row r="252" s="13" customFormat="1">
      <c r="A252" s="13"/>
      <c r="B252" s="225"/>
      <c r="C252" s="226"/>
      <c r="D252" s="218" t="s">
        <v>153</v>
      </c>
      <c r="E252" s="227" t="s">
        <v>19</v>
      </c>
      <c r="F252" s="228" t="s">
        <v>561</v>
      </c>
      <c r="G252" s="226"/>
      <c r="H252" s="229">
        <v>227.69999999999999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153</v>
      </c>
      <c r="AU252" s="235" t="s">
        <v>85</v>
      </c>
      <c r="AV252" s="13" t="s">
        <v>85</v>
      </c>
      <c r="AW252" s="13" t="s">
        <v>34</v>
      </c>
      <c r="AX252" s="13" t="s">
        <v>75</v>
      </c>
      <c r="AY252" s="235" t="s">
        <v>140</v>
      </c>
    </row>
    <row r="253" s="14" customFormat="1">
      <c r="A253" s="14"/>
      <c r="B253" s="236"/>
      <c r="C253" s="237"/>
      <c r="D253" s="218" t="s">
        <v>153</v>
      </c>
      <c r="E253" s="238" t="s">
        <v>19</v>
      </c>
      <c r="F253" s="239" t="s">
        <v>155</v>
      </c>
      <c r="G253" s="237"/>
      <c r="H253" s="240">
        <v>227.69999999999999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153</v>
      </c>
      <c r="AU253" s="246" t="s">
        <v>85</v>
      </c>
      <c r="AV253" s="14" t="s">
        <v>148</v>
      </c>
      <c r="AW253" s="14" t="s">
        <v>34</v>
      </c>
      <c r="AX253" s="14" t="s">
        <v>83</v>
      </c>
      <c r="AY253" s="246" t="s">
        <v>140</v>
      </c>
    </row>
    <row r="254" s="2" customFormat="1" ht="24.15" customHeight="1">
      <c r="A254" s="39"/>
      <c r="B254" s="40"/>
      <c r="C254" s="205" t="s">
        <v>269</v>
      </c>
      <c r="D254" s="205" t="s">
        <v>143</v>
      </c>
      <c r="E254" s="206" t="s">
        <v>307</v>
      </c>
      <c r="F254" s="207" t="s">
        <v>308</v>
      </c>
      <c r="G254" s="208" t="s">
        <v>268</v>
      </c>
      <c r="H254" s="209">
        <v>227.69999999999999</v>
      </c>
      <c r="I254" s="210"/>
      <c r="J254" s="211">
        <f>ROUND(I254*H254,2)</f>
        <v>0</v>
      </c>
      <c r="K254" s="207" t="s">
        <v>147</v>
      </c>
      <c r="L254" s="45"/>
      <c r="M254" s="212" t="s">
        <v>19</v>
      </c>
      <c r="N254" s="213" t="s">
        <v>46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195</v>
      </c>
      <c r="AT254" s="216" t="s">
        <v>143</v>
      </c>
      <c r="AU254" s="216" t="s">
        <v>85</v>
      </c>
      <c r="AY254" s="18" t="s">
        <v>140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83</v>
      </c>
      <c r="BK254" s="217">
        <f>ROUND(I254*H254,2)</f>
        <v>0</v>
      </c>
      <c r="BL254" s="18" t="s">
        <v>195</v>
      </c>
      <c r="BM254" s="216" t="s">
        <v>463</v>
      </c>
    </row>
    <row r="255" s="2" customFormat="1">
      <c r="A255" s="39"/>
      <c r="B255" s="40"/>
      <c r="C255" s="41"/>
      <c r="D255" s="218" t="s">
        <v>149</v>
      </c>
      <c r="E255" s="41"/>
      <c r="F255" s="219" t="s">
        <v>308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149</v>
      </c>
      <c r="AU255" s="18" t="s">
        <v>85</v>
      </c>
    </row>
    <row r="256" s="2" customFormat="1">
      <c r="A256" s="39"/>
      <c r="B256" s="40"/>
      <c r="C256" s="41"/>
      <c r="D256" s="223" t="s">
        <v>151</v>
      </c>
      <c r="E256" s="41"/>
      <c r="F256" s="224" t="s">
        <v>310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151</v>
      </c>
      <c r="AU256" s="18" t="s">
        <v>85</v>
      </c>
    </row>
    <row r="257" s="13" customFormat="1">
      <c r="A257" s="13"/>
      <c r="B257" s="225"/>
      <c r="C257" s="226"/>
      <c r="D257" s="218" t="s">
        <v>153</v>
      </c>
      <c r="E257" s="227" t="s">
        <v>19</v>
      </c>
      <c r="F257" s="228" t="s">
        <v>562</v>
      </c>
      <c r="G257" s="226"/>
      <c r="H257" s="229">
        <v>227.69999999999999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153</v>
      </c>
      <c r="AU257" s="235" t="s">
        <v>85</v>
      </c>
      <c r="AV257" s="13" t="s">
        <v>85</v>
      </c>
      <c r="AW257" s="13" t="s">
        <v>34</v>
      </c>
      <c r="AX257" s="13" t="s">
        <v>75</v>
      </c>
      <c r="AY257" s="235" t="s">
        <v>140</v>
      </c>
    </row>
    <row r="258" s="14" customFormat="1">
      <c r="A258" s="14"/>
      <c r="B258" s="236"/>
      <c r="C258" s="237"/>
      <c r="D258" s="218" t="s">
        <v>153</v>
      </c>
      <c r="E258" s="238" t="s">
        <v>19</v>
      </c>
      <c r="F258" s="239" t="s">
        <v>155</v>
      </c>
      <c r="G258" s="237"/>
      <c r="H258" s="240">
        <v>227.69999999999999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153</v>
      </c>
      <c r="AU258" s="246" t="s">
        <v>85</v>
      </c>
      <c r="AV258" s="14" t="s">
        <v>148</v>
      </c>
      <c r="AW258" s="14" t="s">
        <v>34</v>
      </c>
      <c r="AX258" s="14" t="s">
        <v>83</v>
      </c>
      <c r="AY258" s="246" t="s">
        <v>140</v>
      </c>
    </row>
    <row r="259" s="2" customFormat="1" ht="16.5" customHeight="1">
      <c r="A259" s="39"/>
      <c r="B259" s="40"/>
      <c r="C259" s="247" t="s">
        <v>468</v>
      </c>
      <c r="D259" s="247" t="s">
        <v>244</v>
      </c>
      <c r="E259" s="248" t="s">
        <v>312</v>
      </c>
      <c r="F259" s="249" t="s">
        <v>563</v>
      </c>
      <c r="G259" s="250" t="s">
        <v>268</v>
      </c>
      <c r="H259" s="251">
        <v>17</v>
      </c>
      <c r="I259" s="252"/>
      <c r="J259" s="253">
        <f>ROUND(I259*H259,2)</f>
        <v>0</v>
      </c>
      <c r="K259" s="249" t="s">
        <v>147</v>
      </c>
      <c r="L259" s="254"/>
      <c r="M259" s="255" t="s">
        <v>19</v>
      </c>
      <c r="N259" s="256" t="s">
        <v>46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247</v>
      </c>
      <c r="AT259" s="216" t="s">
        <v>244</v>
      </c>
      <c r="AU259" s="216" t="s">
        <v>85</v>
      </c>
      <c r="AY259" s="18" t="s">
        <v>140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83</v>
      </c>
      <c r="BK259" s="217">
        <f>ROUND(I259*H259,2)</f>
        <v>0</v>
      </c>
      <c r="BL259" s="18" t="s">
        <v>195</v>
      </c>
      <c r="BM259" s="216" t="s">
        <v>466</v>
      </c>
    </row>
    <row r="260" s="2" customFormat="1">
      <c r="A260" s="39"/>
      <c r="B260" s="40"/>
      <c r="C260" s="41"/>
      <c r="D260" s="218" t="s">
        <v>149</v>
      </c>
      <c r="E260" s="41"/>
      <c r="F260" s="219" t="s">
        <v>563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149</v>
      </c>
      <c r="AU260" s="18" t="s">
        <v>85</v>
      </c>
    </row>
    <row r="261" s="2" customFormat="1" ht="16.5" customHeight="1">
      <c r="A261" s="39"/>
      <c r="B261" s="40"/>
      <c r="C261" s="247" t="s">
        <v>274</v>
      </c>
      <c r="D261" s="247" t="s">
        <v>244</v>
      </c>
      <c r="E261" s="248" t="s">
        <v>315</v>
      </c>
      <c r="F261" s="249" t="s">
        <v>316</v>
      </c>
      <c r="G261" s="250" t="s">
        <v>268</v>
      </c>
      <c r="H261" s="251">
        <v>248.40000000000001</v>
      </c>
      <c r="I261" s="252"/>
      <c r="J261" s="253">
        <f>ROUND(I261*H261,2)</f>
        <v>0</v>
      </c>
      <c r="K261" s="249" t="s">
        <v>147</v>
      </c>
      <c r="L261" s="254"/>
      <c r="M261" s="255" t="s">
        <v>19</v>
      </c>
      <c r="N261" s="256" t="s">
        <v>46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247</v>
      </c>
      <c r="AT261" s="216" t="s">
        <v>244</v>
      </c>
      <c r="AU261" s="216" t="s">
        <v>85</v>
      </c>
      <c r="AY261" s="18" t="s">
        <v>140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83</v>
      </c>
      <c r="BK261" s="217">
        <f>ROUND(I261*H261,2)</f>
        <v>0</v>
      </c>
      <c r="BL261" s="18" t="s">
        <v>195</v>
      </c>
      <c r="BM261" s="216" t="s">
        <v>470</v>
      </c>
    </row>
    <row r="262" s="2" customFormat="1">
      <c r="A262" s="39"/>
      <c r="B262" s="40"/>
      <c r="C262" s="41"/>
      <c r="D262" s="218" t="s">
        <v>149</v>
      </c>
      <c r="E262" s="41"/>
      <c r="F262" s="219" t="s">
        <v>316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149</v>
      </c>
      <c r="AU262" s="18" t="s">
        <v>85</v>
      </c>
    </row>
    <row r="263" s="13" customFormat="1">
      <c r="A263" s="13"/>
      <c r="B263" s="225"/>
      <c r="C263" s="226"/>
      <c r="D263" s="218" t="s">
        <v>153</v>
      </c>
      <c r="E263" s="227" t="s">
        <v>19</v>
      </c>
      <c r="F263" s="228" t="s">
        <v>564</v>
      </c>
      <c r="G263" s="226"/>
      <c r="H263" s="229">
        <v>248.40000000000001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153</v>
      </c>
      <c r="AU263" s="235" t="s">
        <v>85</v>
      </c>
      <c r="AV263" s="13" t="s">
        <v>85</v>
      </c>
      <c r="AW263" s="13" t="s">
        <v>34</v>
      </c>
      <c r="AX263" s="13" t="s">
        <v>75</v>
      </c>
      <c r="AY263" s="235" t="s">
        <v>140</v>
      </c>
    </row>
    <row r="264" s="14" customFormat="1">
      <c r="A264" s="14"/>
      <c r="B264" s="236"/>
      <c r="C264" s="237"/>
      <c r="D264" s="218" t="s">
        <v>153</v>
      </c>
      <c r="E264" s="238" t="s">
        <v>19</v>
      </c>
      <c r="F264" s="239" t="s">
        <v>155</v>
      </c>
      <c r="G264" s="237"/>
      <c r="H264" s="240">
        <v>248.40000000000001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153</v>
      </c>
      <c r="AU264" s="246" t="s">
        <v>85</v>
      </c>
      <c r="AV264" s="14" t="s">
        <v>148</v>
      </c>
      <c r="AW264" s="14" t="s">
        <v>34</v>
      </c>
      <c r="AX264" s="14" t="s">
        <v>83</v>
      </c>
      <c r="AY264" s="246" t="s">
        <v>140</v>
      </c>
    </row>
    <row r="265" s="2" customFormat="1" ht="16.5" customHeight="1">
      <c r="A265" s="39"/>
      <c r="B265" s="40"/>
      <c r="C265" s="247" t="s">
        <v>488</v>
      </c>
      <c r="D265" s="247" t="s">
        <v>244</v>
      </c>
      <c r="E265" s="248" t="s">
        <v>319</v>
      </c>
      <c r="F265" s="249" t="s">
        <v>320</v>
      </c>
      <c r="G265" s="250" t="s">
        <v>268</v>
      </c>
      <c r="H265" s="251">
        <v>17</v>
      </c>
      <c r="I265" s="252"/>
      <c r="J265" s="253">
        <f>ROUND(I265*H265,2)</f>
        <v>0</v>
      </c>
      <c r="K265" s="249" t="s">
        <v>147</v>
      </c>
      <c r="L265" s="254"/>
      <c r="M265" s="255" t="s">
        <v>19</v>
      </c>
      <c r="N265" s="256" t="s">
        <v>46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247</v>
      </c>
      <c r="AT265" s="216" t="s">
        <v>244</v>
      </c>
      <c r="AU265" s="216" t="s">
        <v>85</v>
      </c>
      <c r="AY265" s="18" t="s">
        <v>140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83</v>
      </c>
      <c r="BK265" s="217">
        <f>ROUND(I265*H265,2)</f>
        <v>0</v>
      </c>
      <c r="BL265" s="18" t="s">
        <v>195</v>
      </c>
      <c r="BM265" s="216" t="s">
        <v>481</v>
      </c>
    </row>
    <row r="266" s="2" customFormat="1">
      <c r="A266" s="39"/>
      <c r="B266" s="40"/>
      <c r="C266" s="41"/>
      <c r="D266" s="218" t="s">
        <v>149</v>
      </c>
      <c r="E266" s="41"/>
      <c r="F266" s="219" t="s">
        <v>320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149</v>
      </c>
      <c r="AU266" s="18" t="s">
        <v>85</v>
      </c>
    </row>
    <row r="267" s="2" customFormat="1" ht="16.5" customHeight="1">
      <c r="A267" s="39"/>
      <c r="B267" s="40"/>
      <c r="C267" s="247" t="s">
        <v>281</v>
      </c>
      <c r="D267" s="247" t="s">
        <v>244</v>
      </c>
      <c r="E267" s="248" t="s">
        <v>322</v>
      </c>
      <c r="F267" s="249" t="s">
        <v>323</v>
      </c>
      <c r="G267" s="250" t="s">
        <v>268</v>
      </c>
      <c r="H267" s="251">
        <v>246.40000000000001</v>
      </c>
      <c r="I267" s="252"/>
      <c r="J267" s="253">
        <f>ROUND(I267*H267,2)</f>
        <v>0</v>
      </c>
      <c r="K267" s="249" t="s">
        <v>147</v>
      </c>
      <c r="L267" s="254"/>
      <c r="M267" s="255" t="s">
        <v>19</v>
      </c>
      <c r="N267" s="256" t="s">
        <v>46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247</v>
      </c>
      <c r="AT267" s="216" t="s">
        <v>244</v>
      </c>
      <c r="AU267" s="216" t="s">
        <v>85</v>
      </c>
      <c r="AY267" s="18" t="s">
        <v>140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83</v>
      </c>
      <c r="BK267" s="217">
        <f>ROUND(I267*H267,2)</f>
        <v>0</v>
      </c>
      <c r="BL267" s="18" t="s">
        <v>195</v>
      </c>
      <c r="BM267" s="216" t="s">
        <v>485</v>
      </c>
    </row>
    <row r="268" s="2" customFormat="1">
      <c r="A268" s="39"/>
      <c r="B268" s="40"/>
      <c r="C268" s="41"/>
      <c r="D268" s="218" t="s">
        <v>149</v>
      </c>
      <c r="E268" s="41"/>
      <c r="F268" s="219" t="s">
        <v>323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149</v>
      </c>
      <c r="AU268" s="18" t="s">
        <v>85</v>
      </c>
    </row>
    <row r="269" s="2" customFormat="1">
      <c r="A269" s="39"/>
      <c r="B269" s="40"/>
      <c r="C269" s="41"/>
      <c r="D269" s="218" t="s">
        <v>258</v>
      </c>
      <c r="E269" s="41"/>
      <c r="F269" s="257" t="s">
        <v>325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258</v>
      </c>
      <c r="AU269" s="18" t="s">
        <v>85</v>
      </c>
    </row>
    <row r="270" s="13" customFormat="1">
      <c r="A270" s="13"/>
      <c r="B270" s="225"/>
      <c r="C270" s="226"/>
      <c r="D270" s="218" t="s">
        <v>153</v>
      </c>
      <c r="E270" s="227" t="s">
        <v>19</v>
      </c>
      <c r="F270" s="228" t="s">
        <v>565</v>
      </c>
      <c r="G270" s="226"/>
      <c r="H270" s="229">
        <v>246.40000000000001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153</v>
      </c>
      <c r="AU270" s="235" t="s">
        <v>85</v>
      </c>
      <c r="AV270" s="13" t="s">
        <v>85</v>
      </c>
      <c r="AW270" s="13" t="s">
        <v>34</v>
      </c>
      <c r="AX270" s="13" t="s">
        <v>75</v>
      </c>
      <c r="AY270" s="235" t="s">
        <v>140</v>
      </c>
    </row>
    <row r="271" s="14" customFormat="1">
      <c r="A271" s="14"/>
      <c r="B271" s="236"/>
      <c r="C271" s="237"/>
      <c r="D271" s="218" t="s">
        <v>153</v>
      </c>
      <c r="E271" s="238" t="s">
        <v>19</v>
      </c>
      <c r="F271" s="239" t="s">
        <v>155</v>
      </c>
      <c r="G271" s="237"/>
      <c r="H271" s="240">
        <v>246.40000000000001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153</v>
      </c>
      <c r="AU271" s="246" t="s">
        <v>85</v>
      </c>
      <c r="AV271" s="14" t="s">
        <v>148</v>
      </c>
      <c r="AW271" s="14" t="s">
        <v>34</v>
      </c>
      <c r="AX271" s="14" t="s">
        <v>83</v>
      </c>
      <c r="AY271" s="246" t="s">
        <v>140</v>
      </c>
    </row>
    <row r="272" s="2" customFormat="1" ht="16.5" customHeight="1">
      <c r="A272" s="39"/>
      <c r="B272" s="40"/>
      <c r="C272" s="247" t="s">
        <v>566</v>
      </c>
      <c r="D272" s="247" t="s">
        <v>244</v>
      </c>
      <c r="E272" s="248" t="s">
        <v>328</v>
      </c>
      <c r="F272" s="249" t="s">
        <v>329</v>
      </c>
      <c r="G272" s="250" t="s">
        <v>268</v>
      </c>
      <c r="H272" s="251">
        <v>6</v>
      </c>
      <c r="I272" s="252"/>
      <c r="J272" s="253">
        <f>ROUND(I272*H272,2)</f>
        <v>0</v>
      </c>
      <c r="K272" s="249" t="s">
        <v>147</v>
      </c>
      <c r="L272" s="254"/>
      <c r="M272" s="255" t="s">
        <v>19</v>
      </c>
      <c r="N272" s="256" t="s">
        <v>46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247</v>
      </c>
      <c r="AT272" s="216" t="s">
        <v>244</v>
      </c>
      <c r="AU272" s="216" t="s">
        <v>85</v>
      </c>
      <c r="AY272" s="18" t="s">
        <v>140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83</v>
      </c>
      <c r="BK272" s="217">
        <f>ROUND(I272*H272,2)</f>
        <v>0</v>
      </c>
      <c r="BL272" s="18" t="s">
        <v>195</v>
      </c>
      <c r="BM272" s="216" t="s">
        <v>491</v>
      </c>
    </row>
    <row r="273" s="2" customFormat="1">
      <c r="A273" s="39"/>
      <c r="B273" s="40"/>
      <c r="C273" s="41"/>
      <c r="D273" s="218" t="s">
        <v>149</v>
      </c>
      <c r="E273" s="41"/>
      <c r="F273" s="219" t="s">
        <v>329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149</v>
      </c>
      <c r="AU273" s="18" t="s">
        <v>85</v>
      </c>
    </row>
    <row r="274" s="2" customFormat="1">
      <c r="A274" s="39"/>
      <c r="B274" s="40"/>
      <c r="C274" s="41"/>
      <c r="D274" s="218" t="s">
        <v>258</v>
      </c>
      <c r="E274" s="41"/>
      <c r="F274" s="257" t="s">
        <v>325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258</v>
      </c>
      <c r="AU274" s="18" t="s">
        <v>85</v>
      </c>
    </row>
    <row r="275" s="12" customFormat="1" ht="22.8" customHeight="1">
      <c r="A275" s="12"/>
      <c r="B275" s="189"/>
      <c r="C275" s="190"/>
      <c r="D275" s="191" t="s">
        <v>74</v>
      </c>
      <c r="E275" s="203" t="s">
        <v>332</v>
      </c>
      <c r="F275" s="203" t="s">
        <v>333</v>
      </c>
      <c r="G275" s="190"/>
      <c r="H275" s="190"/>
      <c r="I275" s="193"/>
      <c r="J275" s="204">
        <f>BK275</f>
        <v>0</v>
      </c>
      <c r="K275" s="190"/>
      <c r="L275" s="195"/>
      <c r="M275" s="196"/>
      <c r="N275" s="197"/>
      <c r="O275" s="197"/>
      <c r="P275" s="198">
        <f>SUM(P276:P295)</f>
        <v>0</v>
      </c>
      <c r="Q275" s="197"/>
      <c r="R275" s="198">
        <f>SUM(R276:R295)</f>
        <v>0.11428000000000001</v>
      </c>
      <c r="S275" s="197"/>
      <c r="T275" s="199">
        <f>SUM(T276:T295)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0" t="s">
        <v>85</v>
      </c>
      <c r="AT275" s="201" t="s">
        <v>74</v>
      </c>
      <c r="AU275" s="201" t="s">
        <v>83</v>
      </c>
      <c r="AY275" s="200" t="s">
        <v>140</v>
      </c>
      <c r="BK275" s="202">
        <f>SUM(BK276:BK295)</f>
        <v>0</v>
      </c>
    </row>
    <row r="276" s="2" customFormat="1" ht="16.5" customHeight="1">
      <c r="A276" s="39"/>
      <c r="B276" s="40"/>
      <c r="C276" s="205" t="s">
        <v>289</v>
      </c>
      <c r="D276" s="205" t="s">
        <v>143</v>
      </c>
      <c r="E276" s="206" t="s">
        <v>334</v>
      </c>
      <c r="F276" s="207" t="s">
        <v>335</v>
      </c>
      <c r="G276" s="208" t="s">
        <v>279</v>
      </c>
      <c r="H276" s="209">
        <v>24</v>
      </c>
      <c r="I276" s="210"/>
      <c r="J276" s="211">
        <f>ROUND(I276*H276,2)</f>
        <v>0</v>
      </c>
      <c r="K276" s="207" t="s">
        <v>147</v>
      </c>
      <c r="L276" s="45"/>
      <c r="M276" s="212" t="s">
        <v>19</v>
      </c>
      <c r="N276" s="213" t="s">
        <v>46</v>
      </c>
      <c r="O276" s="85"/>
      <c r="P276" s="214">
        <f>O276*H276</f>
        <v>0</v>
      </c>
      <c r="Q276" s="214">
        <v>0.00017000000000000001</v>
      </c>
      <c r="R276" s="214">
        <f>Q276*H276</f>
        <v>0.0040800000000000003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195</v>
      </c>
      <c r="AT276" s="216" t="s">
        <v>143</v>
      </c>
      <c r="AU276" s="216" t="s">
        <v>85</v>
      </c>
      <c r="AY276" s="18" t="s">
        <v>140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83</v>
      </c>
      <c r="BK276" s="217">
        <f>ROUND(I276*H276,2)</f>
        <v>0</v>
      </c>
      <c r="BL276" s="18" t="s">
        <v>195</v>
      </c>
      <c r="BM276" s="216" t="s">
        <v>567</v>
      </c>
    </row>
    <row r="277" s="2" customFormat="1">
      <c r="A277" s="39"/>
      <c r="B277" s="40"/>
      <c r="C277" s="41"/>
      <c r="D277" s="218" t="s">
        <v>149</v>
      </c>
      <c r="E277" s="41"/>
      <c r="F277" s="219" t="s">
        <v>337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149</v>
      </c>
      <c r="AU277" s="18" t="s">
        <v>85</v>
      </c>
    </row>
    <row r="278" s="2" customFormat="1">
      <c r="A278" s="39"/>
      <c r="B278" s="40"/>
      <c r="C278" s="41"/>
      <c r="D278" s="223" t="s">
        <v>151</v>
      </c>
      <c r="E278" s="41"/>
      <c r="F278" s="224" t="s">
        <v>338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151</v>
      </c>
      <c r="AU278" s="18" t="s">
        <v>85</v>
      </c>
    </row>
    <row r="279" s="2" customFormat="1" ht="16.5" customHeight="1">
      <c r="A279" s="39"/>
      <c r="B279" s="40"/>
      <c r="C279" s="247" t="s">
        <v>370</v>
      </c>
      <c r="D279" s="247" t="s">
        <v>244</v>
      </c>
      <c r="E279" s="248" t="s">
        <v>340</v>
      </c>
      <c r="F279" s="249" t="s">
        <v>341</v>
      </c>
      <c r="G279" s="250" t="s">
        <v>279</v>
      </c>
      <c r="H279" s="251">
        <v>24</v>
      </c>
      <c r="I279" s="252"/>
      <c r="J279" s="253">
        <f>ROUND(I279*H279,2)</f>
        <v>0</v>
      </c>
      <c r="K279" s="249" t="s">
        <v>147</v>
      </c>
      <c r="L279" s="254"/>
      <c r="M279" s="255" t="s">
        <v>19</v>
      </c>
      <c r="N279" s="256" t="s">
        <v>46</v>
      </c>
      <c r="O279" s="85"/>
      <c r="P279" s="214">
        <f>O279*H279</f>
        <v>0</v>
      </c>
      <c r="Q279" s="214">
        <v>0.0026900000000000001</v>
      </c>
      <c r="R279" s="214">
        <f>Q279*H279</f>
        <v>0.064560000000000006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247</v>
      </c>
      <c r="AT279" s="216" t="s">
        <v>244</v>
      </c>
      <c r="AU279" s="216" t="s">
        <v>85</v>
      </c>
      <c r="AY279" s="18" t="s">
        <v>140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83</v>
      </c>
      <c r="BK279" s="217">
        <f>ROUND(I279*H279,2)</f>
        <v>0</v>
      </c>
      <c r="BL279" s="18" t="s">
        <v>195</v>
      </c>
      <c r="BM279" s="216" t="s">
        <v>568</v>
      </c>
    </row>
    <row r="280" s="2" customFormat="1">
      <c r="A280" s="39"/>
      <c r="B280" s="40"/>
      <c r="C280" s="41"/>
      <c r="D280" s="218" t="s">
        <v>149</v>
      </c>
      <c r="E280" s="41"/>
      <c r="F280" s="219" t="s">
        <v>341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149</v>
      </c>
      <c r="AU280" s="18" t="s">
        <v>85</v>
      </c>
    </row>
    <row r="281" s="2" customFormat="1" ht="21.75" customHeight="1">
      <c r="A281" s="39"/>
      <c r="B281" s="40"/>
      <c r="C281" s="205" t="s">
        <v>295</v>
      </c>
      <c r="D281" s="205" t="s">
        <v>143</v>
      </c>
      <c r="E281" s="206" t="s">
        <v>569</v>
      </c>
      <c r="F281" s="207" t="s">
        <v>570</v>
      </c>
      <c r="G281" s="208" t="s">
        <v>345</v>
      </c>
      <c r="H281" s="209">
        <v>1</v>
      </c>
      <c r="I281" s="210"/>
      <c r="J281" s="211">
        <f>ROUND(I281*H281,2)</f>
        <v>0</v>
      </c>
      <c r="K281" s="207" t="s">
        <v>147</v>
      </c>
      <c r="L281" s="45"/>
      <c r="M281" s="212" t="s">
        <v>19</v>
      </c>
      <c r="N281" s="213" t="s">
        <v>46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195</v>
      </c>
      <c r="AT281" s="216" t="s">
        <v>143</v>
      </c>
      <c r="AU281" s="216" t="s">
        <v>85</v>
      </c>
      <c r="AY281" s="18" t="s">
        <v>140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83</v>
      </c>
      <c r="BK281" s="217">
        <f>ROUND(I281*H281,2)</f>
        <v>0</v>
      </c>
      <c r="BL281" s="18" t="s">
        <v>195</v>
      </c>
      <c r="BM281" s="216" t="s">
        <v>571</v>
      </c>
    </row>
    <row r="282" s="2" customFormat="1">
      <c r="A282" s="39"/>
      <c r="B282" s="40"/>
      <c r="C282" s="41"/>
      <c r="D282" s="218" t="s">
        <v>149</v>
      </c>
      <c r="E282" s="41"/>
      <c r="F282" s="219" t="s">
        <v>572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149</v>
      </c>
      <c r="AU282" s="18" t="s">
        <v>85</v>
      </c>
    </row>
    <row r="283" s="2" customFormat="1">
      <c r="A283" s="39"/>
      <c r="B283" s="40"/>
      <c r="C283" s="41"/>
      <c r="D283" s="223" t="s">
        <v>151</v>
      </c>
      <c r="E283" s="41"/>
      <c r="F283" s="224" t="s">
        <v>573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151</v>
      </c>
      <c r="AU283" s="18" t="s">
        <v>85</v>
      </c>
    </row>
    <row r="284" s="2" customFormat="1" ht="16.5" customHeight="1">
      <c r="A284" s="39"/>
      <c r="B284" s="40"/>
      <c r="C284" s="205" t="s">
        <v>371</v>
      </c>
      <c r="D284" s="205" t="s">
        <v>143</v>
      </c>
      <c r="E284" s="206" t="s">
        <v>350</v>
      </c>
      <c r="F284" s="207" t="s">
        <v>351</v>
      </c>
      <c r="G284" s="208" t="s">
        <v>279</v>
      </c>
      <c r="H284" s="209">
        <v>24</v>
      </c>
      <c r="I284" s="210"/>
      <c r="J284" s="211">
        <f>ROUND(I284*H284,2)</f>
        <v>0</v>
      </c>
      <c r="K284" s="207" t="s">
        <v>147</v>
      </c>
      <c r="L284" s="45"/>
      <c r="M284" s="212" t="s">
        <v>19</v>
      </c>
      <c r="N284" s="213" t="s">
        <v>46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195</v>
      </c>
      <c r="AT284" s="216" t="s">
        <v>143</v>
      </c>
      <c r="AU284" s="216" t="s">
        <v>85</v>
      </c>
      <c r="AY284" s="18" t="s">
        <v>140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83</v>
      </c>
      <c r="BK284" s="217">
        <f>ROUND(I284*H284,2)</f>
        <v>0</v>
      </c>
      <c r="BL284" s="18" t="s">
        <v>195</v>
      </c>
      <c r="BM284" s="216" t="s">
        <v>574</v>
      </c>
    </row>
    <row r="285" s="2" customFormat="1">
      <c r="A285" s="39"/>
      <c r="B285" s="40"/>
      <c r="C285" s="41"/>
      <c r="D285" s="218" t="s">
        <v>149</v>
      </c>
      <c r="E285" s="41"/>
      <c r="F285" s="219" t="s">
        <v>353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149</v>
      </c>
      <c r="AU285" s="18" t="s">
        <v>85</v>
      </c>
    </row>
    <row r="286" s="2" customFormat="1">
      <c r="A286" s="39"/>
      <c r="B286" s="40"/>
      <c r="C286" s="41"/>
      <c r="D286" s="223" t="s">
        <v>151</v>
      </c>
      <c r="E286" s="41"/>
      <c r="F286" s="224" t="s">
        <v>354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151</v>
      </c>
      <c r="AU286" s="18" t="s">
        <v>85</v>
      </c>
    </row>
    <row r="287" s="2" customFormat="1" ht="16.5" customHeight="1">
      <c r="A287" s="39"/>
      <c r="B287" s="40"/>
      <c r="C287" s="247" t="s">
        <v>303</v>
      </c>
      <c r="D287" s="247" t="s">
        <v>244</v>
      </c>
      <c r="E287" s="248" t="s">
        <v>355</v>
      </c>
      <c r="F287" s="249" t="s">
        <v>356</v>
      </c>
      <c r="G287" s="250" t="s">
        <v>268</v>
      </c>
      <c r="H287" s="251">
        <v>190</v>
      </c>
      <c r="I287" s="252"/>
      <c r="J287" s="253">
        <f>ROUND(I287*H287,2)</f>
        <v>0</v>
      </c>
      <c r="K287" s="249" t="s">
        <v>147</v>
      </c>
      <c r="L287" s="254"/>
      <c r="M287" s="255" t="s">
        <v>19</v>
      </c>
      <c r="N287" s="256" t="s">
        <v>46</v>
      </c>
      <c r="O287" s="85"/>
      <c r="P287" s="214">
        <f>O287*H287</f>
        <v>0</v>
      </c>
      <c r="Q287" s="214">
        <v>0.00024000000000000001</v>
      </c>
      <c r="R287" s="214">
        <f>Q287*H287</f>
        <v>0.045600000000000002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247</v>
      </c>
      <c r="AT287" s="216" t="s">
        <v>244</v>
      </c>
      <c r="AU287" s="216" t="s">
        <v>85</v>
      </c>
      <c r="AY287" s="18" t="s">
        <v>140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83</v>
      </c>
      <c r="BK287" s="217">
        <f>ROUND(I287*H287,2)</f>
        <v>0</v>
      </c>
      <c r="BL287" s="18" t="s">
        <v>195</v>
      </c>
      <c r="BM287" s="216" t="s">
        <v>575</v>
      </c>
    </row>
    <row r="288" s="2" customFormat="1">
      <c r="A288" s="39"/>
      <c r="B288" s="40"/>
      <c r="C288" s="41"/>
      <c r="D288" s="218" t="s">
        <v>149</v>
      </c>
      <c r="E288" s="41"/>
      <c r="F288" s="219" t="s">
        <v>356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149</v>
      </c>
      <c r="AU288" s="18" t="s">
        <v>85</v>
      </c>
    </row>
    <row r="289" s="2" customFormat="1" ht="24.15" customHeight="1">
      <c r="A289" s="39"/>
      <c r="B289" s="40"/>
      <c r="C289" s="205" t="s">
        <v>383</v>
      </c>
      <c r="D289" s="205" t="s">
        <v>143</v>
      </c>
      <c r="E289" s="206" t="s">
        <v>576</v>
      </c>
      <c r="F289" s="207" t="s">
        <v>577</v>
      </c>
      <c r="G289" s="208" t="s">
        <v>279</v>
      </c>
      <c r="H289" s="209">
        <v>1</v>
      </c>
      <c r="I289" s="210"/>
      <c r="J289" s="211">
        <f>ROUND(I289*H289,2)</f>
        <v>0</v>
      </c>
      <c r="K289" s="207" t="s">
        <v>147</v>
      </c>
      <c r="L289" s="45"/>
      <c r="M289" s="212" t="s">
        <v>19</v>
      </c>
      <c r="N289" s="213" t="s">
        <v>46</v>
      </c>
      <c r="O289" s="85"/>
      <c r="P289" s="214">
        <f>O289*H289</f>
        <v>0</v>
      </c>
      <c r="Q289" s="214">
        <v>4.0000000000000003E-05</v>
      </c>
      <c r="R289" s="214">
        <f>Q289*H289</f>
        <v>4.0000000000000003E-05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195</v>
      </c>
      <c r="AT289" s="216" t="s">
        <v>143</v>
      </c>
      <c r="AU289" s="216" t="s">
        <v>85</v>
      </c>
      <c r="AY289" s="18" t="s">
        <v>140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83</v>
      </c>
      <c r="BK289" s="217">
        <f>ROUND(I289*H289,2)</f>
        <v>0</v>
      </c>
      <c r="BL289" s="18" t="s">
        <v>195</v>
      </c>
      <c r="BM289" s="216" t="s">
        <v>578</v>
      </c>
    </row>
    <row r="290" s="2" customFormat="1">
      <c r="A290" s="39"/>
      <c r="B290" s="40"/>
      <c r="C290" s="41"/>
      <c r="D290" s="218" t="s">
        <v>149</v>
      </c>
      <c r="E290" s="41"/>
      <c r="F290" s="219" t="s">
        <v>577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149</v>
      </c>
      <c r="AU290" s="18" t="s">
        <v>85</v>
      </c>
    </row>
    <row r="291" s="2" customFormat="1">
      <c r="A291" s="39"/>
      <c r="B291" s="40"/>
      <c r="C291" s="41"/>
      <c r="D291" s="223" t="s">
        <v>151</v>
      </c>
      <c r="E291" s="41"/>
      <c r="F291" s="224" t="s">
        <v>579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151</v>
      </c>
      <c r="AU291" s="18" t="s">
        <v>85</v>
      </c>
    </row>
    <row r="292" s="2" customFormat="1">
      <c r="A292" s="39"/>
      <c r="B292" s="40"/>
      <c r="C292" s="41"/>
      <c r="D292" s="218" t="s">
        <v>258</v>
      </c>
      <c r="E292" s="41"/>
      <c r="F292" s="257" t="s">
        <v>580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258</v>
      </c>
      <c r="AU292" s="18" t="s">
        <v>85</v>
      </c>
    </row>
    <row r="293" s="2" customFormat="1" ht="16.5" customHeight="1">
      <c r="A293" s="39"/>
      <c r="B293" s="40"/>
      <c r="C293" s="205" t="s">
        <v>309</v>
      </c>
      <c r="D293" s="205" t="s">
        <v>143</v>
      </c>
      <c r="E293" s="206" t="s">
        <v>478</v>
      </c>
      <c r="F293" s="207" t="s">
        <v>479</v>
      </c>
      <c r="G293" s="208" t="s">
        <v>480</v>
      </c>
      <c r="H293" s="209">
        <v>280</v>
      </c>
      <c r="I293" s="210"/>
      <c r="J293" s="211">
        <f>ROUND(I293*H293,2)</f>
        <v>0</v>
      </c>
      <c r="K293" s="207" t="s">
        <v>19</v>
      </c>
      <c r="L293" s="45"/>
      <c r="M293" s="212" t="s">
        <v>19</v>
      </c>
      <c r="N293" s="213" t="s">
        <v>46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195</v>
      </c>
      <c r="AT293" s="216" t="s">
        <v>143</v>
      </c>
      <c r="AU293" s="216" t="s">
        <v>85</v>
      </c>
      <c r="AY293" s="18" t="s">
        <v>140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83</v>
      </c>
      <c r="BK293" s="217">
        <f>ROUND(I293*H293,2)</f>
        <v>0</v>
      </c>
      <c r="BL293" s="18" t="s">
        <v>195</v>
      </c>
      <c r="BM293" s="216" t="s">
        <v>581</v>
      </c>
    </row>
    <row r="294" s="2" customFormat="1">
      <c r="A294" s="39"/>
      <c r="B294" s="40"/>
      <c r="C294" s="41"/>
      <c r="D294" s="218" t="s">
        <v>149</v>
      </c>
      <c r="E294" s="41"/>
      <c r="F294" s="219" t="s">
        <v>482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149</v>
      </c>
      <c r="AU294" s="18" t="s">
        <v>85</v>
      </c>
    </row>
    <row r="295" s="2" customFormat="1">
      <c r="A295" s="39"/>
      <c r="B295" s="40"/>
      <c r="C295" s="41"/>
      <c r="D295" s="218" t="s">
        <v>258</v>
      </c>
      <c r="E295" s="41"/>
      <c r="F295" s="257" t="s">
        <v>484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258</v>
      </c>
      <c r="AU295" s="18" t="s">
        <v>85</v>
      </c>
    </row>
    <row r="296" s="12" customFormat="1" ht="25.92" customHeight="1">
      <c r="A296" s="12"/>
      <c r="B296" s="189"/>
      <c r="C296" s="190"/>
      <c r="D296" s="191" t="s">
        <v>74</v>
      </c>
      <c r="E296" s="192" t="s">
        <v>244</v>
      </c>
      <c r="F296" s="192" t="s">
        <v>358</v>
      </c>
      <c r="G296" s="190"/>
      <c r="H296" s="190"/>
      <c r="I296" s="193"/>
      <c r="J296" s="194">
        <f>BK296</f>
        <v>0</v>
      </c>
      <c r="K296" s="190"/>
      <c r="L296" s="195"/>
      <c r="M296" s="196"/>
      <c r="N296" s="197"/>
      <c r="O296" s="197"/>
      <c r="P296" s="198">
        <f>P297+P301</f>
        <v>0</v>
      </c>
      <c r="Q296" s="197"/>
      <c r="R296" s="198">
        <f>R297+R301</f>
        <v>0</v>
      </c>
      <c r="S296" s="197"/>
      <c r="T296" s="199">
        <f>T297+T301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0" t="s">
        <v>161</v>
      </c>
      <c r="AT296" s="201" t="s">
        <v>74</v>
      </c>
      <c r="AU296" s="201" t="s">
        <v>75</v>
      </c>
      <c r="AY296" s="200" t="s">
        <v>140</v>
      </c>
      <c r="BK296" s="202">
        <f>BK297+BK301</f>
        <v>0</v>
      </c>
    </row>
    <row r="297" s="12" customFormat="1" ht="22.8" customHeight="1">
      <c r="A297" s="12"/>
      <c r="B297" s="189"/>
      <c r="C297" s="190"/>
      <c r="D297" s="191" t="s">
        <v>74</v>
      </c>
      <c r="E297" s="203" t="s">
        <v>359</v>
      </c>
      <c r="F297" s="203" t="s">
        <v>360</v>
      </c>
      <c r="G297" s="190"/>
      <c r="H297" s="190"/>
      <c r="I297" s="193"/>
      <c r="J297" s="204">
        <f>BK297</f>
        <v>0</v>
      </c>
      <c r="K297" s="190"/>
      <c r="L297" s="195"/>
      <c r="M297" s="196"/>
      <c r="N297" s="197"/>
      <c r="O297" s="197"/>
      <c r="P297" s="198">
        <f>SUM(P298:P300)</f>
        <v>0</v>
      </c>
      <c r="Q297" s="197"/>
      <c r="R297" s="198">
        <f>SUM(R298:R300)</f>
        <v>0</v>
      </c>
      <c r="S297" s="197"/>
      <c r="T297" s="199">
        <f>SUM(T298:T300)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0" t="s">
        <v>161</v>
      </c>
      <c r="AT297" s="201" t="s">
        <v>74</v>
      </c>
      <c r="AU297" s="201" t="s">
        <v>83</v>
      </c>
      <c r="AY297" s="200" t="s">
        <v>140</v>
      </c>
      <c r="BK297" s="202">
        <f>SUM(BK298:BK300)</f>
        <v>0</v>
      </c>
    </row>
    <row r="298" s="2" customFormat="1" ht="16.5" customHeight="1">
      <c r="A298" s="39"/>
      <c r="B298" s="40"/>
      <c r="C298" s="205" t="s">
        <v>396</v>
      </c>
      <c r="D298" s="205" t="s">
        <v>143</v>
      </c>
      <c r="E298" s="206" t="s">
        <v>362</v>
      </c>
      <c r="F298" s="207" t="s">
        <v>363</v>
      </c>
      <c r="G298" s="208" t="s">
        <v>268</v>
      </c>
      <c r="H298" s="209">
        <v>350</v>
      </c>
      <c r="I298" s="210"/>
      <c r="J298" s="211">
        <f>ROUND(I298*H298,2)</f>
        <v>0</v>
      </c>
      <c r="K298" s="207" t="s">
        <v>147</v>
      </c>
      <c r="L298" s="45"/>
      <c r="M298" s="212" t="s">
        <v>19</v>
      </c>
      <c r="N298" s="213" t="s">
        <v>46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364</v>
      </c>
      <c r="AT298" s="216" t="s">
        <v>143</v>
      </c>
      <c r="AU298" s="216" t="s">
        <v>85</v>
      </c>
      <c r="AY298" s="18" t="s">
        <v>140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83</v>
      </c>
      <c r="BK298" s="217">
        <f>ROUND(I298*H298,2)</f>
        <v>0</v>
      </c>
      <c r="BL298" s="18" t="s">
        <v>364</v>
      </c>
      <c r="BM298" s="216" t="s">
        <v>498</v>
      </c>
    </row>
    <row r="299" s="2" customFormat="1">
      <c r="A299" s="39"/>
      <c r="B299" s="40"/>
      <c r="C299" s="41"/>
      <c r="D299" s="218" t="s">
        <v>149</v>
      </c>
      <c r="E299" s="41"/>
      <c r="F299" s="219" t="s">
        <v>363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149</v>
      </c>
      <c r="AU299" s="18" t="s">
        <v>85</v>
      </c>
    </row>
    <row r="300" s="2" customFormat="1">
      <c r="A300" s="39"/>
      <c r="B300" s="40"/>
      <c r="C300" s="41"/>
      <c r="D300" s="223" t="s">
        <v>151</v>
      </c>
      <c r="E300" s="41"/>
      <c r="F300" s="224" t="s">
        <v>365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151</v>
      </c>
      <c r="AU300" s="18" t="s">
        <v>85</v>
      </c>
    </row>
    <row r="301" s="12" customFormat="1" ht="22.8" customHeight="1">
      <c r="A301" s="12"/>
      <c r="B301" s="189"/>
      <c r="C301" s="190"/>
      <c r="D301" s="191" t="s">
        <v>74</v>
      </c>
      <c r="E301" s="203" t="s">
        <v>486</v>
      </c>
      <c r="F301" s="203" t="s">
        <v>487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SUM(P302:P307)</f>
        <v>0</v>
      </c>
      <c r="Q301" s="197"/>
      <c r="R301" s="198">
        <f>SUM(R302:R307)</f>
        <v>0</v>
      </c>
      <c r="S301" s="197"/>
      <c r="T301" s="199">
        <f>SUM(T302:T307)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0" t="s">
        <v>161</v>
      </c>
      <c r="AT301" s="201" t="s">
        <v>74</v>
      </c>
      <c r="AU301" s="201" t="s">
        <v>83</v>
      </c>
      <c r="AY301" s="200" t="s">
        <v>140</v>
      </c>
      <c r="BK301" s="202">
        <f>SUM(BK302:BK307)</f>
        <v>0</v>
      </c>
    </row>
    <row r="302" s="2" customFormat="1" ht="16.5" customHeight="1">
      <c r="A302" s="39"/>
      <c r="B302" s="40"/>
      <c r="C302" s="205" t="s">
        <v>314</v>
      </c>
      <c r="D302" s="205" t="s">
        <v>143</v>
      </c>
      <c r="E302" s="206" t="s">
        <v>489</v>
      </c>
      <c r="F302" s="207" t="s">
        <v>490</v>
      </c>
      <c r="G302" s="208" t="s">
        <v>279</v>
      </c>
      <c r="H302" s="209">
        <v>14</v>
      </c>
      <c r="I302" s="210"/>
      <c r="J302" s="211">
        <f>ROUND(I302*H302,2)</f>
        <v>0</v>
      </c>
      <c r="K302" s="207" t="s">
        <v>147</v>
      </c>
      <c r="L302" s="45"/>
      <c r="M302" s="212" t="s">
        <v>19</v>
      </c>
      <c r="N302" s="213" t="s">
        <v>46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364</v>
      </c>
      <c r="AT302" s="216" t="s">
        <v>143</v>
      </c>
      <c r="AU302" s="216" t="s">
        <v>85</v>
      </c>
      <c r="AY302" s="18" t="s">
        <v>140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83</v>
      </c>
      <c r="BK302" s="217">
        <f>ROUND(I302*H302,2)</f>
        <v>0</v>
      </c>
      <c r="BL302" s="18" t="s">
        <v>364</v>
      </c>
      <c r="BM302" s="216" t="s">
        <v>582</v>
      </c>
    </row>
    <row r="303" s="2" customFormat="1">
      <c r="A303" s="39"/>
      <c r="B303" s="40"/>
      <c r="C303" s="41"/>
      <c r="D303" s="218" t="s">
        <v>149</v>
      </c>
      <c r="E303" s="41"/>
      <c r="F303" s="219" t="s">
        <v>492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149</v>
      </c>
      <c r="AU303" s="18" t="s">
        <v>85</v>
      </c>
    </row>
    <row r="304" s="2" customFormat="1">
      <c r="A304" s="39"/>
      <c r="B304" s="40"/>
      <c r="C304" s="41"/>
      <c r="D304" s="223" t="s">
        <v>151</v>
      </c>
      <c r="E304" s="41"/>
      <c r="F304" s="224" t="s">
        <v>493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151</v>
      </c>
      <c r="AU304" s="18" t="s">
        <v>85</v>
      </c>
    </row>
    <row r="305" s="2" customFormat="1">
      <c r="A305" s="39"/>
      <c r="B305" s="40"/>
      <c r="C305" s="41"/>
      <c r="D305" s="218" t="s">
        <v>258</v>
      </c>
      <c r="E305" s="41"/>
      <c r="F305" s="257" t="s">
        <v>494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258</v>
      </c>
      <c r="AU305" s="18" t="s">
        <v>85</v>
      </c>
    </row>
    <row r="306" s="2" customFormat="1" ht="16.5" customHeight="1">
      <c r="A306" s="39"/>
      <c r="B306" s="40"/>
      <c r="C306" s="247" t="s">
        <v>411</v>
      </c>
      <c r="D306" s="247" t="s">
        <v>244</v>
      </c>
      <c r="E306" s="248" t="s">
        <v>495</v>
      </c>
      <c r="F306" s="249" t="s">
        <v>496</v>
      </c>
      <c r="G306" s="250" t="s">
        <v>279</v>
      </c>
      <c r="H306" s="251">
        <v>14</v>
      </c>
      <c r="I306" s="252"/>
      <c r="J306" s="253">
        <f>ROUND(I306*H306,2)</f>
        <v>0</v>
      </c>
      <c r="K306" s="249" t="s">
        <v>147</v>
      </c>
      <c r="L306" s="254"/>
      <c r="M306" s="255" t="s">
        <v>19</v>
      </c>
      <c r="N306" s="256" t="s">
        <v>46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497</v>
      </c>
      <c r="AT306" s="216" t="s">
        <v>244</v>
      </c>
      <c r="AU306" s="216" t="s">
        <v>85</v>
      </c>
      <c r="AY306" s="18" t="s">
        <v>140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83</v>
      </c>
      <c r="BK306" s="217">
        <f>ROUND(I306*H306,2)</f>
        <v>0</v>
      </c>
      <c r="BL306" s="18" t="s">
        <v>364</v>
      </c>
      <c r="BM306" s="216" t="s">
        <v>583</v>
      </c>
    </row>
    <row r="307" s="2" customFormat="1">
      <c r="A307" s="39"/>
      <c r="B307" s="40"/>
      <c r="C307" s="41"/>
      <c r="D307" s="218" t="s">
        <v>149</v>
      </c>
      <c r="E307" s="41"/>
      <c r="F307" s="219" t="s">
        <v>496</v>
      </c>
      <c r="G307" s="41"/>
      <c r="H307" s="41"/>
      <c r="I307" s="220"/>
      <c r="J307" s="41"/>
      <c r="K307" s="41"/>
      <c r="L307" s="45"/>
      <c r="M307" s="258"/>
      <c r="N307" s="259"/>
      <c r="O307" s="260"/>
      <c r="P307" s="260"/>
      <c r="Q307" s="260"/>
      <c r="R307" s="260"/>
      <c r="S307" s="260"/>
      <c r="T307" s="261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149</v>
      </c>
      <c r="AU307" s="18" t="s">
        <v>85</v>
      </c>
    </row>
    <row r="308" s="2" customFormat="1" ht="6.96" customHeight="1">
      <c r="A308" s="39"/>
      <c r="B308" s="60"/>
      <c r="C308" s="61"/>
      <c r="D308" s="61"/>
      <c r="E308" s="61"/>
      <c r="F308" s="61"/>
      <c r="G308" s="61"/>
      <c r="H308" s="61"/>
      <c r="I308" s="61"/>
      <c r="J308" s="61"/>
      <c r="K308" s="61"/>
      <c r="L308" s="45"/>
      <c r="M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</row>
  </sheetData>
  <sheetProtection sheet="1" autoFilter="0" formatColumns="0" formatRows="0" objects="1" scenarios="1" spinCount="100000" saltValue="kZjjK8Auxr5bhcUikxUJKeQLn5NK1CDYN3/0SEXUwrpIDV6L3urXlYnO6pJvZ3IYeXBKGP76Tyx6soMe0rSGrQ==" hashValue="vL/sinzTOvJwT79ue7e62SNVgHTYP2FRjWYl3XHaO+orWucEIo00uULkFFVmw8KtquAc6qpixLBC6R/K6Gsiug==" algorithmName="SHA-512" password="CC35"/>
  <autoFilter ref="C93:K307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4_02/941311111"/>
    <hyperlink ref="F104" r:id="rId2" display="https://podminky.urs.cz/item/CS_URS_2024_02/941311211"/>
    <hyperlink ref="F107" r:id="rId3" display="https://podminky.urs.cz/item/CS_URS_2024_02/941311811"/>
    <hyperlink ref="F110" r:id="rId4" display="https://podminky.urs.cz/item/CS_URS_2024_02/945411111"/>
    <hyperlink ref="F113" r:id="rId5" display="https://podminky.urs.cz/item/CS_URS_2024_02/993111111"/>
    <hyperlink ref="F118" r:id="rId6" display="https://podminky.urs.cz/item/CS_URS_2024_02/993111119"/>
    <hyperlink ref="F124" r:id="rId7" display="https://podminky.urs.cz/item/CS_URS_2024_02/997013211"/>
    <hyperlink ref="F127" r:id="rId8" display="https://podminky.urs.cz/item/CS_URS_2024_02/997013311"/>
    <hyperlink ref="F132" r:id="rId9" display="https://podminky.urs.cz/item/CS_URS_2024_02/997013321"/>
    <hyperlink ref="F137" r:id="rId10" display="https://podminky.urs.cz/item/CS_URS_2024_02/997013509"/>
    <hyperlink ref="F142" r:id="rId11" display="https://podminky.urs.cz/item/CS_URS_2024_02/997013511"/>
    <hyperlink ref="F145" r:id="rId12" display="https://podminky.urs.cz/item/CS_URS_2024_02/997013631"/>
    <hyperlink ref="F149" r:id="rId13" display="https://podminky.urs.cz/item/CS_URS_2024_02/998011008"/>
    <hyperlink ref="F154" r:id="rId14" display="https://podminky.urs.cz/item/CS_URS_2024_02/632481215"/>
    <hyperlink ref="F159" r:id="rId15" display="https://podminky.urs.cz/item/CS_URS_2024_02/712363210"/>
    <hyperlink ref="F166" r:id="rId16" display="https://podminky.urs.cz/item/CS_URS_2024_02/712363605"/>
    <hyperlink ref="F176" r:id="rId17" display="https://podminky.urs.cz/item/CS_URS_2024_02/712363803"/>
    <hyperlink ref="F181" r:id="rId18" display="https://podminky.urs.cz/item/CS_URS_2024_02/712775911"/>
    <hyperlink ref="F184" r:id="rId19" display="https://podminky.urs.cz/item/CS_URS_2024_02/712990832"/>
    <hyperlink ref="F190" r:id="rId20" display="https://podminky.urs.cz/item/CS_URS_2024_02/712999003"/>
    <hyperlink ref="F195" r:id="rId21" display="https://podminky.urs.cz/item/CS_URS_2024_02/776145811"/>
    <hyperlink ref="F199" r:id="rId22" display="https://podminky.urs.cz/item/CS_URS_2024_02/713140822"/>
    <hyperlink ref="F204" r:id="rId23" display="https://podminky.urs.cz/item/CS_URS_2024_02/713140824"/>
    <hyperlink ref="F207" r:id="rId24" display="https://podminky.urs.cz/item/CS_URS_2024_02/713141136"/>
    <hyperlink ref="F212" r:id="rId25" display="https://podminky.urs.cz/item/CS_URS_2024_02/713141336"/>
    <hyperlink ref="F219" r:id="rId26" display="https://podminky.urs.cz/item/CS_URS_2024_02/713291132"/>
    <hyperlink ref="F227" r:id="rId27" display="https://podminky.urs.cz/item/CS_URS_2024_02/721210824"/>
    <hyperlink ref="F230" r:id="rId28" display="https://podminky.urs.cz/item/CS_URS_2024_02/721239114"/>
    <hyperlink ref="F238" r:id="rId29" display="https://podminky.urs.cz/item/CS_URS_2024_02/741920251"/>
    <hyperlink ref="F242" r:id="rId30" display="https://podminky.urs.cz/item/CS_URS_2024_02/762361312"/>
    <hyperlink ref="F247" r:id="rId31" display="https://podminky.urs.cz/item/CS_URS_2024_02/998762121"/>
    <hyperlink ref="F251" r:id="rId32" display="https://podminky.urs.cz/item/CS_URS_2023_02/764002841"/>
    <hyperlink ref="F256" r:id="rId33" display="https://podminky.urs.cz/item/CS_URS_2024_02/764204105"/>
    <hyperlink ref="F278" r:id="rId34" display="https://podminky.urs.cz/item/CS_URS_2024_02/767881112"/>
    <hyperlink ref="F283" r:id="rId35" display="https://podminky.urs.cz/item/CS_URS_2024_02/767881153"/>
    <hyperlink ref="F286" r:id="rId36" display="https://podminky.urs.cz/item/CS_URS_2024_02/767881161"/>
    <hyperlink ref="F291" r:id="rId37" display="https://podminky.urs.cz/item/CS_URS_2024_02/767893127"/>
    <hyperlink ref="F300" r:id="rId38" display="https://podminky.urs.cz/item/CS_URS_2024_02/218220101"/>
    <hyperlink ref="F304" r:id="rId39" display="https://podminky.urs.cz/item/CS_URS_2024_02/23020222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střech a montáž fotovoltaiky Nemocnice Havířov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584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36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29</v>
      </c>
      <c r="J24" s="137" t="s">
        <v>38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ROUND((SUM(BE94:BE318)),  2)</f>
        <v>0</v>
      </c>
      <c r="G33" s="39"/>
      <c r="H33" s="39"/>
      <c r="I33" s="149">
        <v>0.20999999999999999</v>
      </c>
      <c r="J33" s="148">
        <f>ROUND(((SUM(BE94:BE318))*I33),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ROUND((SUM(BF94:BF318)),  2)</f>
        <v>0</v>
      </c>
      <c r="G34" s="39"/>
      <c r="H34" s="39"/>
      <c r="I34" s="149">
        <v>0.12</v>
      </c>
      <c r="J34" s="148">
        <f>ROUND(((SUM(BF94:BF318))*I34),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ROUND((SUM(BG94:BG318)),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ROUND((SUM(BH94:BH318)),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ROUND((SUM(BI94:BI318)),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střech a montáž fotovoltaiky Nemocnice Havířov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D - Budova O - infekční pavilón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Havířov</v>
      </c>
      <c r="G52" s="41"/>
      <c r="H52" s="41"/>
      <c r="I52" s="33" t="s">
        <v>23</v>
      </c>
      <c r="J52" s="73" t="str">
        <f>IF(J12="","",J12)</f>
        <v>23. 10. 2024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Havířov,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114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115</v>
      </c>
      <c r="E62" s="175"/>
      <c r="F62" s="175"/>
      <c r="G62" s="175"/>
      <c r="H62" s="175"/>
      <c r="I62" s="175"/>
      <c r="J62" s="176">
        <f>J121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J136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117</v>
      </c>
      <c r="E64" s="169"/>
      <c r="F64" s="169"/>
      <c r="G64" s="169"/>
      <c r="H64" s="169"/>
      <c r="I64" s="169"/>
      <c r="J64" s="170">
        <f>J140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118</v>
      </c>
      <c r="E65" s="175"/>
      <c r="F65" s="175"/>
      <c r="G65" s="175"/>
      <c r="H65" s="175"/>
      <c r="I65" s="175"/>
      <c r="J65" s="176">
        <f>J141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367</v>
      </c>
      <c r="E66" s="175"/>
      <c r="F66" s="175"/>
      <c r="G66" s="175"/>
      <c r="H66" s="175"/>
      <c r="I66" s="175"/>
      <c r="J66" s="176">
        <f>J186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368</v>
      </c>
      <c r="E67" s="175"/>
      <c r="F67" s="175"/>
      <c r="G67" s="175"/>
      <c r="H67" s="175"/>
      <c r="I67" s="175"/>
      <c r="J67" s="176">
        <f>J224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119</v>
      </c>
      <c r="E68" s="175"/>
      <c r="F68" s="175"/>
      <c r="G68" s="175"/>
      <c r="H68" s="175"/>
      <c r="I68" s="175"/>
      <c r="J68" s="176">
        <f>J235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120</v>
      </c>
      <c r="E69" s="175"/>
      <c r="F69" s="175"/>
      <c r="G69" s="175"/>
      <c r="H69" s="175"/>
      <c r="I69" s="175"/>
      <c r="J69" s="176">
        <f>J239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121</v>
      </c>
      <c r="E70" s="175"/>
      <c r="F70" s="175"/>
      <c r="G70" s="175"/>
      <c r="H70" s="175"/>
      <c r="I70" s="175"/>
      <c r="J70" s="176">
        <f>J248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122</v>
      </c>
      <c r="E71" s="175"/>
      <c r="F71" s="175"/>
      <c r="G71" s="175"/>
      <c r="H71" s="175"/>
      <c r="I71" s="175"/>
      <c r="J71" s="176">
        <f>J281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6"/>
      <c r="C72" s="167"/>
      <c r="D72" s="168" t="s">
        <v>123</v>
      </c>
      <c r="E72" s="169"/>
      <c r="F72" s="169"/>
      <c r="G72" s="169"/>
      <c r="H72" s="169"/>
      <c r="I72" s="169"/>
      <c r="J72" s="170">
        <f>J299</f>
        <v>0</v>
      </c>
      <c r="K72" s="167"/>
      <c r="L72" s="17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2"/>
      <c r="C73" s="173"/>
      <c r="D73" s="174" t="s">
        <v>124</v>
      </c>
      <c r="E73" s="175"/>
      <c r="F73" s="175"/>
      <c r="G73" s="175"/>
      <c r="H73" s="175"/>
      <c r="I73" s="175"/>
      <c r="J73" s="176">
        <f>J300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369</v>
      </c>
      <c r="E74" s="175"/>
      <c r="F74" s="175"/>
      <c r="G74" s="175"/>
      <c r="H74" s="175"/>
      <c r="I74" s="175"/>
      <c r="J74" s="176">
        <f>J304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125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Stavební úpravy střech a montáž fotovoltaiky Nemocnice Havířov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107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D - Budova O - infekční pavilón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Havířov</v>
      </c>
      <c r="G88" s="41"/>
      <c r="H88" s="41"/>
      <c r="I88" s="33" t="s">
        <v>23</v>
      </c>
      <c r="J88" s="73" t="str">
        <f>IF(J12="","",J12)</f>
        <v>23. 10. 2024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Nemocnice Havířov, p.o.</v>
      </c>
      <c r="G90" s="41"/>
      <c r="H90" s="41"/>
      <c r="I90" s="33" t="s">
        <v>32</v>
      </c>
      <c r="J90" s="37" t="str">
        <f>E21</f>
        <v xml:space="preserve"> 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30</v>
      </c>
      <c r="D91" s="41"/>
      <c r="E91" s="41"/>
      <c r="F91" s="28" t="str">
        <f>IF(E18="","",E18)</f>
        <v>Vyplň údaj</v>
      </c>
      <c r="G91" s="41"/>
      <c r="H91" s="41"/>
      <c r="I91" s="33" t="s">
        <v>35</v>
      </c>
      <c r="J91" s="37" t="str">
        <f>E24</f>
        <v>Amun Pro s.r.o.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126</v>
      </c>
      <c r="D93" s="181" t="s">
        <v>60</v>
      </c>
      <c r="E93" s="181" t="s">
        <v>56</v>
      </c>
      <c r="F93" s="181" t="s">
        <v>57</v>
      </c>
      <c r="G93" s="181" t="s">
        <v>127</v>
      </c>
      <c r="H93" s="181" t="s">
        <v>128</v>
      </c>
      <c r="I93" s="181" t="s">
        <v>129</v>
      </c>
      <c r="J93" s="181" t="s">
        <v>111</v>
      </c>
      <c r="K93" s="182" t="s">
        <v>130</v>
      </c>
      <c r="L93" s="183"/>
      <c r="M93" s="93" t="s">
        <v>19</v>
      </c>
      <c r="N93" s="94" t="s">
        <v>45</v>
      </c>
      <c r="O93" s="94" t="s">
        <v>131</v>
      </c>
      <c r="P93" s="94" t="s">
        <v>132</v>
      </c>
      <c r="Q93" s="94" t="s">
        <v>133</v>
      </c>
      <c r="R93" s="94" t="s">
        <v>134</v>
      </c>
      <c r="S93" s="94" t="s">
        <v>135</v>
      </c>
      <c r="T93" s="95" t="s">
        <v>136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137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P95+P140+P299</f>
        <v>0</v>
      </c>
      <c r="Q94" s="97"/>
      <c r="R94" s="186">
        <f>R95+R140+R299</f>
        <v>0.12693599999999999</v>
      </c>
      <c r="S94" s="97"/>
      <c r="T94" s="187">
        <f>T95+T140+T299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74</v>
      </c>
      <c r="AU94" s="18" t="s">
        <v>112</v>
      </c>
      <c r="BK94" s="188">
        <f>BK95+BK140+BK299</f>
        <v>0</v>
      </c>
    </row>
    <row r="95" s="12" customFormat="1" ht="25.92" customHeight="1">
      <c r="A95" s="12"/>
      <c r="B95" s="189"/>
      <c r="C95" s="190"/>
      <c r="D95" s="191" t="s">
        <v>74</v>
      </c>
      <c r="E95" s="192" t="s">
        <v>138</v>
      </c>
      <c r="F95" s="192" t="s">
        <v>139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P96+P121+P136</f>
        <v>0</v>
      </c>
      <c r="Q95" s="197"/>
      <c r="R95" s="198">
        <f>R96+R121+R136</f>
        <v>0</v>
      </c>
      <c r="S95" s="197"/>
      <c r="T95" s="199">
        <f>T96+T121+T136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83</v>
      </c>
      <c r="AT95" s="201" t="s">
        <v>74</v>
      </c>
      <c r="AU95" s="201" t="s">
        <v>75</v>
      </c>
      <c r="AY95" s="200" t="s">
        <v>140</v>
      </c>
      <c r="BK95" s="202">
        <f>BK96+BK121+BK136</f>
        <v>0</v>
      </c>
    </row>
    <row r="96" s="12" customFormat="1" ht="22.8" customHeight="1">
      <c r="A96" s="12"/>
      <c r="B96" s="189"/>
      <c r="C96" s="190"/>
      <c r="D96" s="191" t="s">
        <v>74</v>
      </c>
      <c r="E96" s="203" t="s">
        <v>141</v>
      </c>
      <c r="F96" s="203" t="s">
        <v>142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SUM(P97:P120)</f>
        <v>0</v>
      </c>
      <c r="Q96" s="197"/>
      <c r="R96" s="198">
        <f>SUM(R97:R120)</f>
        <v>0</v>
      </c>
      <c r="S96" s="197"/>
      <c r="T96" s="199">
        <f>SUM(T97:T120)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83</v>
      </c>
      <c r="AT96" s="201" t="s">
        <v>74</v>
      </c>
      <c r="AU96" s="201" t="s">
        <v>83</v>
      </c>
      <c r="AY96" s="200" t="s">
        <v>140</v>
      </c>
      <c r="BK96" s="202">
        <f>SUM(BK97:BK120)</f>
        <v>0</v>
      </c>
    </row>
    <row r="97" s="2" customFormat="1" ht="21.75" customHeight="1">
      <c r="A97" s="39"/>
      <c r="B97" s="40"/>
      <c r="C97" s="205" t="s">
        <v>83</v>
      </c>
      <c r="D97" s="205" t="s">
        <v>143</v>
      </c>
      <c r="E97" s="206" t="s">
        <v>585</v>
      </c>
      <c r="F97" s="207" t="s">
        <v>586</v>
      </c>
      <c r="G97" s="208" t="s">
        <v>146</v>
      </c>
      <c r="H97" s="209">
        <v>75</v>
      </c>
      <c r="I97" s="210"/>
      <c r="J97" s="211">
        <f>ROUND(I97*H97,2)</f>
        <v>0</v>
      </c>
      <c r="K97" s="207" t="s">
        <v>147</v>
      </c>
      <c r="L97" s="45"/>
      <c r="M97" s="212" t="s">
        <v>19</v>
      </c>
      <c r="N97" s="213" t="s">
        <v>46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148</v>
      </c>
      <c r="AT97" s="216" t="s">
        <v>143</v>
      </c>
      <c r="AU97" s="216" t="s">
        <v>85</v>
      </c>
      <c r="AY97" s="18" t="s">
        <v>140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148</v>
      </c>
      <c r="BM97" s="216" t="s">
        <v>85</v>
      </c>
    </row>
    <row r="98" s="2" customFormat="1">
      <c r="A98" s="39"/>
      <c r="B98" s="40"/>
      <c r="C98" s="41"/>
      <c r="D98" s="218" t="s">
        <v>149</v>
      </c>
      <c r="E98" s="41"/>
      <c r="F98" s="219" t="s">
        <v>587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85</v>
      </c>
    </row>
    <row r="99" s="2" customFormat="1">
      <c r="A99" s="39"/>
      <c r="B99" s="40"/>
      <c r="C99" s="41"/>
      <c r="D99" s="223" t="s">
        <v>151</v>
      </c>
      <c r="E99" s="41"/>
      <c r="F99" s="224" t="s">
        <v>588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151</v>
      </c>
      <c r="AU99" s="18" t="s">
        <v>85</v>
      </c>
    </row>
    <row r="100" s="13" customFormat="1">
      <c r="A100" s="13"/>
      <c r="B100" s="225"/>
      <c r="C100" s="226"/>
      <c r="D100" s="218" t="s">
        <v>153</v>
      </c>
      <c r="E100" s="227" t="s">
        <v>19</v>
      </c>
      <c r="F100" s="228" t="s">
        <v>589</v>
      </c>
      <c r="G100" s="226"/>
      <c r="H100" s="229">
        <v>75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153</v>
      </c>
      <c r="AU100" s="235" t="s">
        <v>85</v>
      </c>
      <c r="AV100" s="13" t="s">
        <v>85</v>
      </c>
      <c r="AW100" s="13" t="s">
        <v>34</v>
      </c>
      <c r="AX100" s="13" t="s">
        <v>75</v>
      </c>
      <c r="AY100" s="235" t="s">
        <v>140</v>
      </c>
    </row>
    <row r="101" s="14" customFormat="1">
      <c r="A101" s="14"/>
      <c r="B101" s="236"/>
      <c r="C101" s="237"/>
      <c r="D101" s="218" t="s">
        <v>153</v>
      </c>
      <c r="E101" s="238" t="s">
        <v>19</v>
      </c>
      <c r="F101" s="239" t="s">
        <v>155</v>
      </c>
      <c r="G101" s="237"/>
      <c r="H101" s="240">
        <v>75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153</v>
      </c>
      <c r="AU101" s="246" t="s">
        <v>85</v>
      </c>
      <c r="AV101" s="14" t="s">
        <v>148</v>
      </c>
      <c r="AW101" s="14" t="s">
        <v>34</v>
      </c>
      <c r="AX101" s="14" t="s">
        <v>83</v>
      </c>
      <c r="AY101" s="246" t="s">
        <v>140</v>
      </c>
    </row>
    <row r="102" s="2" customFormat="1" ht="24.15" customHeight="1">
      <c r="A102" s="39"/>
      <c r="B102" s="40"/>
      <c r="C102" s="205" t="s">
        <v>85</v>
      </c>
      <c r="D102" s="205" t="s">
        <v>143</v>
      </c>
      <c r="E102" s="206" t="s">
        <v>590</v>
      </c>
      <c r="F102" s="207" t="s">
        <v>591</v>
      </c>
      <c r="G102" s="208" t="s">
        <v>146</v>
      </c>
      <c r="H102" s="209">
        <v>3375</v>
      </c>
      <c r="I102" s="210"/>
      <c r="J102" s="211">
        <f>ROUND(I102*H102,2)</f>
        <v>0</v>
      </c>
      <c r="K102" s="207" t="s">
        <v>147</v>
      </c>
      <c r="L102" s="45"/>
      <c r="M102" s="212" t="s">
        <v>19</v>
      </c>
      <c r="N102" s="213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148</v>
      </c>
      <c r="AT102" s="216" t="s">
        <v>143</v>
      </c>
      <c r="AU102" s="216" t="s">
        <v>85</v>
      </c>
      <c r="AY102" s="18" t="s">
        <v>140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148</v>
      </c>
      <c r="BM102" s="216" t="s">
        <v>148</v>
      </c>
    </row>
    <row r="103" s="2" customFormat="1">
      <c r="A103" s="39"/>
      <c r="B103" s="40"/>
      <c r="C103" s="41"/>
      <c r="D103" s="218" t="s">
        <v>149</v>
      </c>
      <c r="E103" s="41"/>
      <c r="F103" s="219" t="s">
        <v>592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85</v>
      </c>
    </row>
    <row r="104" s="2" customFormat="1">
      <c r="A104" s="39"/>
      <c r="B104" s="40"/>
      <c r="C104" s="41"/>
      <c r="D104" s="223" t="s">
        <v>151</v>
      </c>
      <c r="E104" s="41"/>
      <c r="F104" s="224" t="s">
        <v>593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151</v>
      </c>
      <c r="AU104" s="18" t="s">
        <v>85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594</v>
      </c>
      <c r="G105" s="226"/>
      <c r="H105" s="229">
        <v>3375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85</v>
      </c>
      <c r="AV105" s="13" t="s">
        <v>85</v>
      </c>
      <c r="AW105" s="13" t="s">
        <v>34</v>
      </c>
      <c r="AX105" s="13" t="s">
        <v>75</v>
      </c>
      <c r="AY105" s="235" t="s">
        <v>140</v>
      </c>
    </row>
    <row r="106" s="14" customFormat="1">
      <c r="A106" s="14"/>
      <c r="B106" s="236"/>
      <c r="C106" s="237"/>
      <c r="D106" s="218" t="s">
        <v>153</v>
      </c>
      <c r="E106" s="238" t="s">
        <v>19</v>
      </c>
      <c r="F106" s="239" t="s">
        <v>155</v>
      </c>
      <c r="G106" s="237"/>
      <c r="H106" s="240">
        <v>3375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153</v>
      </c>
      <c r="AU106" s="246" t="s">
        <v>85</v>
      </c>
      <c r="AV106" s="14" t="s">
        <v>148</v>
      </c>
      <c r="AW106" s="14" t="s">
        <v>34</v>
      </c>
      <c r="AX106" s="14" t="s">
        <v>83</v>
      </c>
      <c r="AY106" s="246" t="s">
        <v>140</v>
      </c>
    </row>
    <row r="107" s="2" customFormat="1" ht="21.75" customHeight="1">
      <c r="A107" s="39"/>
      <c r="B107" s="40"/>
      <c r="C107" s="205" t="s">
        <v>161</v>
      </c>
      <c r="D107" s="205" t="s">
        <v>143</v>
      </c>
      <c r="E107" s="206" t="s">
        <v>595</v>
      </c>
      <c r="F107" s="207" t="s">
        <v>596</v>
      </c>
      <c r="G107" s="208" t="s">
        <v>146</v>
      </c>
      <c r="H107" s="209">
        <v>75</v>
      </c>
      <c r="I107" s="210"/>
      <c r="J107" s="211">
        <f>ROUND(I107*H107,2)</f>
        <v>0</v>
      </c>
      <c r="K107" s="207" t="s">
        <v>147</v>
      </c>
      <c r="L107" s="45"/>
      <c r="M107" s="212" t="s">
        <v>19</v>
      </c>
      <c r="N107" s="213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148</v>
      </c>
      <c r="AT107" s="216" t="s">
        <v>143</v>
      </c>
      <c r="AU107" s="216" t="s">
        <v>85</v>
      </c>
      <c r="AY107" s="18" t="s">
        <v>140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148</v>
      </c>
      <c r="BM107" s="216" t="s">
        <v>164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597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85</v>
      </c>
    </row>
    <row r="109" s="2" customFormat="1">
      <c r="A109" s="39"/>
      <c r="B109" s="40"/>
      <c r="C109" s="41"/>
      <c r="D109" s="223" t="s">
        <v>151</v>
      </c>
      <c r="E109" s="41"/>
      <c r="F109" s="224" t="s">
        <v>598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151</v>
      </c>
      <c r="AU109" s="18" t="s">
        <v>85</v>
      </c>
    </row>
    <row r="110" s="2" customFormat="1" ht="16.5" customHeight="1">
      <c r="A110" s="39"/>
      <c r="B110" s="40"/>
      <c r="C110" s="205" t="s">
        <v>148</v>
      </c>
      <c r="D110" s="205" t="s">
        <v>143</v>
      </c>
      <c r="E110" s="206" t="s">
        <v>167</v>
      </c>
      <c r="F110" s="207" t="s">
        <v>168</v>
      </c>
      <c r="G110" s="208" t="s">
        <v>169</v>
      </c>
      <c r="H110" s="209">
        <v>45</v>
      </c>
      <c r="I110" s="210"/>
      <c r="J110" s="211">
        <f>ROUND(I110*H110,2)</f>
        <v>0</v>
      </c>
      <c r="K110" s="207" t="s">
        <v>147</v>
      </c>
      <c r="L110" s="45"/>
      <c r="M110" s="212" t="s">
        <v>19</v>
      </c>
      <c r="N110" s="213" t="s">
        <v>46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148</v>
      </c>
      <c r="AT110" s="216" t="s">
        <v>143</v>
      </c>
      <c r="AU110" s="216" t="s">
        <v>85</v>
      </c>
      <c r="AY110" s="18" t="s">
        <v>140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83</v>
      </c>
      <c r="BK110" s="217">
        <f>ROUND(I110*H110,2)</f>
        <v>0</v>
      </c>
      <c r="BL110" s="18" t="s">
        <v>148</v>
      </c>
      <c r="BM110" s="216" t="s">
        <v>170</v>
      </c>
    </row>
    <row r="111" s="2" customFormat="1">
      <c r="A111" s="39"/>
      <c r="B111" s="40"/>
      <c r="C111" s="41"/>
      <c r="D111" s="218" t="s">
        <v>149</v>
      </c>
      <c r="E111" s="41"/>
      <c r="F111" s="219" t="s">
        <v>171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149</v>
      </c>
      <c r="AU111" s="18" t="s">
        <v>85</v>
      </c>
    </row>
    <row r="112" s="2" customFormat="1">
      <c r="A112" s="39"/>
      <c r="B112" s="40"/>
      <c r="C112" s="41"/>
      <c r="D112" s="223" t="s">
        <v>151</v>
      </c>
      <c r="E112" s="41"/>
      <c r="F112" s="224" t="s">
        <v>172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151</v>
      </c>
      <c r="AU112" s="18" t="s">
        <v>85</v>
      </c>
    </row>
    <row r="113" s="2" customFormat="1" ht="16.5" customHeight="1">
      <c r="A113" s="39"/>
      <c r="B113" s="40"/>
      <c r="C113" s="205" t="s">
        <v>173</v>
      </c>
      <c r="D113" s="205" t="s">
        <v>143</v>
      </c>
      <c r="E113" s="206" t="s">
        <v>174</v>
      </c>
      <c r="F113" s="207" t="s">
        <v>175</v>
      </c>
      <c r="G113" s="208" t="s">
        <v>146</v>
      </c>
      <c r="H113" s="209">
        <v>75</v>
      </c>
      <c r="I113" s="210"/>
      <c r="J113" s="211">
        <f>ROUND(I113*H113,2)</f>
        <v>0</v>
      </c>
      <c r="K113" s="207" t="s">
        <v>147</v>
      </c>
      <c r="L113" s="45"/>
      <c r="M113" s="212" t="s">
        <v>19</v>
      </c>
      <c r="N113" s="213" t="s">
        <v>46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148</v>
      </c>
      <c r="AT113" s="216" t="s">
        <v>143</v>
      </c>
      <c r="AU113" s="216" t="s">
        <v>85</v>
      </c>
      <c r="AY113" s="18" t="s">
        <v>140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83</v>
      </c>
      <c r="BK113" s="217">
        <f>ROUND(I113*H113,2)</f>
        <v>0</v>
      </c>
      <c r="BL113" s="18" t="s">
        <v>148</v>
      </c>
      <c r="BM113" s="216" t="s">
        <v>176</v>
      </c>
    </row>
    <row r="114" s="2" customFormat="1">
      <c r="A114" s="39"/>
      <c r="B114" s="40"/>
      <c r="C114" s="41"/>
      <c r="D114" s="218" t="s">
        <v>149</v>
      </c>
      <c r="E114" s="41"/>
      <c r="F114" s="219" t="s">
        <v>177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149</v>
      </c>
      <c r="AU114" s="18" t="s">
        <v>85</v>
      </c>
    </row>
    <row r="115" s="2" customFormat="1">
      <c r="A115" s="39"/>
      <c r="B115" s="40"/>
      <c r="C115" s="41"/>
      <c r="D115" s="223" t="s">
        <v>151</v>
      </c>
      <c r="E115" s="41"/>
      <c r="F115" s="224" t="s">
        <v>178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151</v>
      </c>
      <c r="AU115" s="18" t="s">
        <v>85</v>
      </c>
    </row>
    <row r="116" s="2" customFormat="1" ht="16.5" customHeight="1">
      <c r="A116" s="39"/>
      <c r="B116" s="40"/>
      <c r="C116" s="205" t="s">
        <v>164</v>
      </c>
      <c r="D116" s="205" t="s">
        <v>143</v>
      </c>
      <c r="E116" s="206" t="s">
        <v>179</v>
      </c>
      <c r="F116" s="207" t="s">
        <v>180</v>
      </c>
      <c r="G116" s="208" t="s">
        <v>146</v>
      </c>
      <c r="H116" s="209">
        <v>750</v>
      </c>
      <c r="I116" s="210"/>
      <c r="J116" s="211">
        <f>ROUND(I116*H116,2)</f>
        <v>0</v>
      </c>
      <c r="K116" s="207" t="s">
        <v>147</v>
      </c>
      <c r="L116" s="45"/>
      <c r="M116" s="212" t="s">
        <v>19</v>
      </c>
      <c r="N116" s="213" t="s">
        <v>46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148</v>
      </c>
      <c r="AT116" s="216" t="s">
        <v>143</v>
      </c>
      <c r="AU116" s="216" t="s">
        <v>85</v>
      </c>
      <c r="AY116" s="18" t="s">
        <v>140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83</v>
      </c>
      <c r="BK116" s="217">
        <f>ROUND(I116*H116,2)</f>
        <v>0</v>
      </c>
      <c r="BL116" s="18" t="s">
        <v>148</v>
      </c>
      <c r="BM116" s="216" t="s">
        <v>8</v>
      </c>
    </row>
    <row r="117" s="2" customFormat="1">
      <c r="A117" s="39"/>
      <c r="B117" s="40"/>
      <c r="C117" s="41"/>
      <c r="D117" s="218" t="s">
        <v>149</v>
      </c>
      <c r="E117" s="41"/>
      <c r="F117" s="219" t="s">
        <v>181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149</v>
      </c>
      <c r="AU117" s="18" t="s">
        <v>85</v>
      </c>
    </row>
    <row r="118" s="2" customFormat="1">
      <c r="A118" s="39"/>
      <c r="B118" s="40"/>
      <c r="C118" s="41"/>
      <c r="D118" s="223" t="s">
        <v>151</v>
      </c>
      <c r="E118" s="41"/>
      <c r="F118" s="224" t="s">
        <v>182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151</v>
      </c>
      <c r="AU118" s="18" t="s">
        <v>85</v>
      </c>
    </row>
    <row r="119" s="13" customFormat="1">
      <c r="A119" s="13"/>
      <c r="B119" s="225"/>
      <c r="C119" s="226"/>
      <c r="D119" s="218" t="s">
        <v>153</v>
      </c>
      <c r="E119" s="227" t="s">
        <v>19</v>
      </c>
      <c r="F119" s="228" t="s">
        <v>599</v>
      </c>
      <c r="G119" s="226"/>
      <c r="H119" s="229">
        <v>750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153</v>
      </c>
      <c r="AU119" s="235" t="s">
        <v>85</v>
      </c>
      <c r="AV119" s="13" t="s">
        <v>85</v>
      </c>
      <c r="AW119" s="13" t="s">
        <v>34</v>
      </c>
      <c r="AX119" s="13" t="s">
        <v>75</v>
      </c>
      <c r="AY119" s="235" t="s">
        <v>140</v>
      </c>
    </row>
    <row r="120" s="14" customFormat="1">
      <c r="A120" s="14"/>
      <c r="B120" s="236"/>
      <c r="C120" s="237"/>
      <c r="D120" s="218" t="s">
        <v>153</v>
      </c>
      <c r="E120" s="238" t="s">
        <v>19</v>
      </c>
      <c r="F120" s="239" t="s">
        <v>155</v>
      </c>
      <c r="G120" s="237"/>
      <c r="H120" s="240">
        <v>750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153</v>
      </c>
      <c r="AU120" s="246" t="s">
        <v>85</v>
      </c>
      <c r="AV120" s="14" t="s">
        <v>148</v>
      </c>
      <c r="AW120" s="14" t="s">
        <v>34</v>
      </c>
      <c r="AX120" s="14" t="s">
        <v>83</v>
      </c>
      <c r="AY120" s="246" t="s">
        <v>140</v>
      </c>
    </row>
    <row r="121" s="12" customFormat="1" ht="22.8" customHeight="1">
      <c r="A121" s="12"/>
      <c r="B121" s="189"/>
      <c r="C121" s="190"/>
      <c r="D121" s="191" t="s">
        <v>74</v>
      </c>
      <c r="E121" s="203" t="s">
        <v>184</v>
      </c>
      <c r="F121" s="203" t="s">
        <v>185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SUM(P122:P135)</f>
        <v>0</v>
      </c>
      <c r="Q121" s="197"/>
      <c r="R121" s="198">
        <f>SUM(R122:R135)</f>
        <v>0</v>
      </c>
      <c r="S121" s="197"/>
      <c r="T121" s="199">
        <f>SUM(T122:T135)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83</v>
      </c>
      <c r="AT121" s="201" t="s">
        <v>74</v>
      </c>
      <c r="AU121" s="201" t="s">
        <v>83</v>
      </c>
      <c r="AY121" s="200" t="s">
        <v>140</v>
      </c>
      <c r="BK121" s="202">
        <f>SUM(BK122:BK135)</f>
        <v>0</v>
      </c>
    </row>
    <row r="122" s="2" customFormat="1" ht="16.5" customHeight="1">
      <c r="A122" s="39"/>
      <c r="B122" s="40"/>
      <c r="C122" s="205" t="s">
        <v>186</v>
      </c>
      <c r="D122" s="205" t="s">
        <v>143</v>
      </c>
      <c r="E122" s="206" t="s">
        <v>187</v>
      </c>
      <c r="F122" s="207" t="s">
        <v>188</v>
      </c>
      <c r="G122" s="208" t="s">
        <v>189</v>
      </c>
      <c r="H122" s="209">
        <v>19.91</v>
      </c>
      <c r="I122" s="210"/>
      <c r="J122" s="211">
        <f>ROUND(I122*H122,2)</f>
        <v>0</v>
      </c>
      <c r="K122" s="207" t="s">
        <v>147</v>
      </c>
      <c r="L122" s="45"/>
      <c r="M122" s="212" t="s">
        <v>19</v>
      </c>
      <c r="N122" s="213" t="s">
        <v>46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148</v>
      </c>
      <c r="AT122" s="216" t="s">
        <v>143</v>
      </c>
      <c r="AU122" s="216" t="s">
        <v>85</v>
      </c>
      <c r="AY122" s="18" t="s">
        <v>140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83</v>
      </c>
      <c r="BK122" s="217">
        <f>ROUND(I122*H122,2)</f>
        <v>0</v>
      </c>
      <c r="BL122" s="18" t="s">
        <v>148</v>
      </c>
      <c r="BM122" s="216" t="s">
        <v>190</v>
      </c>
    </row>
    <row r="123" s="2" customFormat="1">
      <c r="A123" s="39"/>
      <c r="B123" s="40"/>
      <c r="C123" s="41"/>
      <c r="D123" s="218" t="s">
        <v>149</v>
      </c>
      <c r="E123" s="41"/>
      <c r="F123" s="219" t="s">
        <v>191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85</v>
      </c>
    </row>
    <row r="124" s="2" customFormat="1">
      <c r="A124" s="39"/>
      <c r="B124" s="40"/>
      <c r="C124" s="41"/>
      <c r="D124" s="223" t="s">
        <v>151</v>
      </c>
      <c r="E124" s="41"/>
      <c r="F124" s="224" t="s">
        <v>192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151</v>
      </c>
      <c r="AU124" s="18" t="s">
        <v>85</v>
      </c>
    </row>
    <row r="125" s="2" customFormat="1" ht="16.5" customHeight="1">
      <c r="A125" s="39"/>
      <c r="B125" s="40"/>
      <c r="C125" s="205" t="s">
        <v>170</v>
      </c>
      <c r="D125" s="205" t="s">
        <v>143</v>
      </c>
      <c r="E125" s="206" t="s">
        <v>193</v>
      </c>
      <c r="F125" s="207" t="s">
        <v>194</v>
      </c>
      <c r="G125" s="208" t="s">
        <v>189</v>
      </c>
      <c r="H125" s="209">
        <v>20.062999999999999</v>
      </c>
      <c r="I125" s="210"/>
      <c r="J125" s="211">
        <f>ROUND(I125*H125,2)</f>
        <v>0</v>
      </c>
      <c r="K125" s="207" t="s">
        <v>147</v>
      </c>
      <c r="L125" s="45"/>
      <c r="M125" s="212" t="s">
        <v>19</v>
      </c>
      <c r="N125" s="213" t="s">
        <v>46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148</v>
      </c>
      <c r="AT125" s="216" t="s">
        <v>143</v>
      </c>
      <c r="AU125" s="216" t="s">
        <v>85</v>
      </c>
      <c r="AY125" s="18" t="s">
        <v>140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83</v>
      </c>
      <c r="BK125" s="217">
        <f>ROUND(I125*H125,2)</f>
        <v>0</v>
      </c>
      <c r="BL125" s="18" t="s">
        <v>148</v>
      </c>
      <c r="BM125" s="216" t="s">
        <v>195</v>
      </c>
    </row>
    <row r="126" s="2" customFormat="1">
      <c r="A126" s="39"/>
      <c r="B126" s="40"/>
      <c r="C126" s="41"/>
      <c r="D126" s="218" t="s">
        <v>149</v>
      </c>
      <c r="E126" s="41"/>
      <c r="F126" s="219" t="s">
        <v>196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85</v>
      </c>
    </row>
    <row r="127" s="2" customFormat="1">
      <c r="A127" s="39"/>
      <c r="B127" s="40"/>
      <c r="C127" s="41"/>
      <c r="D127" s="223" t="s">
        <v>151</v>
      </c>
      <c r="E127" s="41"/>
      <c r="F127" s="224" t="s">
        <v>197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151</v>
      </c>
      <c r="AU127" s="18" t="s">
        <v>85</v>
      </c>
    </row>
    <row r="128" s="2" customFormat="1" ht="16.5" customHeight="1">
      <c r="A128" s="39"/>
      <c r="B128" s="40"/>
      <c r="C128" s="205" t="s">
        <v>141</v>
      </c>
      <c r="D128" s="205" t="s">
        <v>143</v>
      </c>
      <c r="E128" s="206" t="s">
        <v>199</v>
      </c>
      <c r="F128" s="207" t="s">
        <v>200</v>
      </c>
      <c r="G128" s="208" t="s">
        <v>189</v>
      </c>
      <c r="H128" s="209">
        <v>401.25999999999999</v>
      </c>
      <c r="I128" s="210"/>
      <c r="J128" s="211">
        <f>ROUND(I128*H128,2)</f>
        <v>0</v>
      </c>
      <c r="K128" s="207" t="s">
        <v>147</v>
      </c>
      <c r="L128" s="45"/>
      <c r="M128" s="212" t="s">
        <v>19</v>
      </c>
      <c r="N128" s="213" t="s">
        <v>46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148</v>
      </c>
      <c r="AT128" s="216" t="s">
        <v>143</v>
      </c>
      <c r="AU128" s="216" t="s">
        <v>85</v>
      </c>
      <c r="AY128" s="18" t="s">
        <v>140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83</v>
      </c>
      <c r="BK128" s="217">
        <f>ROUND(I128*H128,2)</f>
        <v>0</v>
      </c>
      <c r="BL128" s="18" t="s">
        <v>148</v>
      </c>
      <c r="BM128" s="216" t="s">
        <v>201</v>
      </c>
    </row>
    <row r="129" s="2" customFormat="1">
      <c r="A129" s="39"/>
      <c r="B129" s="40"/>
      <c r="C129" s="41"/>
      <c r="D129" s="218" t="s">
        <v>149</v>
      </c>
      <c r="E129" s="41"/>
      <c r="F129" s="219" t="s">
        <v>202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149</v>
      </c>
      <c r="AU129" s="18" t="s">
        <v>85</v>
      </c>
    </row>
    <row r="130" s="2" customFormat="1">
      <c r="A130" s="39"/>
      <c r="B130" s="40"/>
      <c r="C130" s="41"/>
      <c r="D130" s="223" t="s">
        <v>151</v>
      </c>
      <c r="E130" s="41"/>
      <c r="F130" s="224" t="s">
        <v>203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151</v>
      </c>
      <c r="AU130" s="18" t="s">
        <v>85</v>
      </c>
    </row>
    <row r="131" s="13" customFormat="1">
      <c r="A131" s="13"/>
      <c r="B131" s="225"/>
      <c r="C131" s="226"/>
      <c r="D131" s="218" t="s">
        <v>153</v>
      </c>
      <c r="E131" s="227" t="s">
        <v>19</v>
      </c>
      <c r="F131" s="228" t="s">
        <v>600</v>
      </c>
      <c r="G131" s="226"/>
      <c r="H131" s="229">
        <v>401.25999999999999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153</v>
      </c>
      <c r="AU131" s="235" t="s">
        <v>85</v>
      </c>
      <c r="AV131" s="13" t="s">
        <v>85</v>
      </c>
      <c r="AW131" s="13" t="s">
        <v>34</v>
      </c>
      <c r="AX131" s="13" t="s">
        <v>75</v>
      </c>
      <c r="AY131" s="235" t="s">
        <v>140</v>
      </c>
    </row>
    <row r="132" s="14" customFormat="1">
      <c r="A132" s="14"/>
      <c r="B132" s="236"/>
      <c r="C132" s="237"/>
      <c r="D132" s="218" t="s">
        <v>153</v>
      </c>
      <c r="E132" s="238" t="s">
        <v>19</v>
      </c>
      <c r="F132" s="239" t="s">
        <v>155</v>
      </c>
      <c r="G132" s="237"/>
      <c r="H132" s="240">
        <v>401.25999999999999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153</v>
      </c>
      <c r="AU132" s="246" t="s">
        <v>85</v>
      </c>
      <c r="AV132" s="14" t="s">
        <v>148</v>
      </c>
      <c r="AW132" s="14" t="s">
        <v>34</v>
      </c>
      <c r="AX132" s="14" t="s">
        <v>83</v>
      </c>
      <c r="AY132" s="246" t="s">
        <v>140</v>
      </c>
    </row>
    <row r="133" s="2" customFormat="1" ht="21.75" customHeight="1">
      <c r="A133" s="39"/>
      <c r="B133" s="40"/>
      <c r="C133" s="205" t="s">
        <v>176</v>
      </c>
      <c r="D133" s="205" t="s">
        <v>143</v>
      </c>
      <c r="E133" s="206" t="s">
        <v>204</v>
      </c>
      <c r="F133" s="207" t="s">
        <v>205</v>
      </c>
      <c r="G133" s="208" t="s">
        <v>189</v>
      </c>
      <c r="H133" s="209">
        <v>20.062999999999999</v>
      </c>
      <c r="I133" s="210"/>
      <c r="J133" s="211">
        <f>ROUND(I133*H133,2)</f>
        <v>0</v>
      </c>
      <c r="K133" s="207" t="s">
        <v>147</v>
      </c>
      <c r="L133" s="45"/>
      <c r="M133" s="212" t="s">
        <v>19</v>
      </c>
      <c r="N133" s="213" t="s">
        <v>46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148</v>
      </c>
      <c r="AT133" s="216" t="s">
        <v>143</v>
      </c>
      <c r="AU133" s="216" t="s">
        <v>85</v>
      </c>
      <c r="AY133" s="18" t="s">
        <v>140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83</v>
      </c>
      <c r="BK133" s="217">
        <f>ROUND(I133*H133,2)</f>
        <v>0</v>
      </c>
      <c r="BL133" s="18" t="s">
        <v>148</v>
      </c>
      <c r="BM133" s="216" t="s">
        <v>206</v>
      </c>
    </row>
    <row r="134" s="2" customFormat="1">
      <c r="A134" s="39"/>
      <c r="B134" s="40"/>
      <c r="C134" s="41"/>
      <c r="D134" s="218" t="s">
        <v>149</v>
      </c>
      <c r="E134" s="41"/>
      <c r="F134" s="219" t="s">
        <v>207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149</v>
      </c>
      <c r="AU134" s="18" t="s">
        <v>85</v>
      </c>
    </row>
    <row r="135" s="2" customFormat="1">
      <c r="A135" s="39"/>
      <c r="B135" s="40"/>
      <c r="C135" s="41"/>
      <c r="D135" s="223" t="s">
        <v>151</v>
      </c>
      <c r="E135" s="41"/>
      <c r="F135" s="224" t="s">
        <v>208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151</v>
      </c>
      <c r="AU135" s="18" t="s">
        <v>85</v>
      </c>
    </row>
    <row r="136" s="12" customFormat="1" ht="22.8" customHeight="1">
      <c r="A136" s="12"/>
      <c r="B136" s="189"/>
      <c r="C136" s="190"/>
      <c r="D136" s="191" t="s">
        <v>74</v>
      </c>
      <c r="E136" s="203" t="s">
        <v>215</v>
      </c>
      <c r="F136" s="203" t="s">
        <v>216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SUM(P137:P139)</f>
        <v>0</v>
      </c>
      <c r="Q136" s="197"/>
      <c r="R136" s="198">
        <f>SUM(R137:R139)</f>
        <v>0</v>
      </c>
      <c r="S136" s="197"/>
      <c r="T136" s="199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83</v>
      </c>
      <c r="AT136" s="201" t="s">
        <v>74</v>
      </c>
      <c r="AU136" s="201" t="s">
        <v>83</v>
      </c>
      <c r="AY136" s="200" t="s">
        <v>140</v>
      </c>
      <c r="BK136" s="202">
        <f>SUM(BK137:BK139)</f>
        <v>0</v>
      </c>
    </row>
    <row r="137" s="2" customFormat="1" ht="16.5" customHeight="1">
      <c r="A137" s="39"/>
      <c r="B137" s="40"/>
      <c r="C137" s="205" t="s">
        <v>209</v>
      </c>
      <c r="D137" s="205" t="s">
        <v>143</v>
      </c>
      <c r="E137" s="206" t="s">
        <v>392</v>
      </c>
      <c r="F137" s="207" t="s">
        <v>393</v>
      </c>
      <c r="G137" s="208" t="s">
        <v>189</v>
      </c>
      <c r="H137" s="209">
        <v>12.308999999999999</v>
      </c>
      <c r="I137" s="210"/>
      <c r="J137" s="211">
        <f>ROUND(I137*H137,2)</f>
        <v>0</v>
      </c>
      <c r="K137" s="207" t="s">
        <v>147</v>
      </c>
      <c r="L137" s="45"/>
      <c r="M137" s="212" t="s">
        <v>19</v>
      </c>
      <c r="N137" s="213" t="s">
        <v>46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148</v>
      </c>
      <c r="AT137" s="216" t="s">
        <v>143</v>
      </c>
      <c r="AU137" s="216" t="s">
        <v>85</v>
      </c>
      <c r="AY137" s="18" t="s">
        <v>140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83</v>
      </c>
      <c r="BK137" s="217">
        <f>ROUND(I137*H137,2)</f>
        <v>0</v>
      </c>
      <c r="BL137" s="18" t="s">
        <v>148</v>
      </c>
      <c r="BM137" s="216" t="s">
        <v>212</v>
      </c>
    </row>
    <row r="138" s="2" customFormat="1">
      <c r="A138" s="39"/>
      <c r="B138" s="40"/>
      <c r="C138" s="41"/>
      <c r="D138" s="218" t="s">
        <v>149</v>
      </c>
      <c r="E138" s="41"/>
      <c r="F138" s="219" t="s">
        <v>394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149</v>
      </c>
      <c r="AU138" s="18" t="s">
        <v>85</v>
      </c>
    </row>
    <row r="139" s="2" customFormat="1">
      <c r="A139" s="39"/>
      <c r="B139" s="40"/>
      <c r="C139" s="41"/>
      <c r="D139" s="223" t="s">
        <v>151</v>
      </c>
      <c r="E139" s="41"/>
      <c r="F139" s="224" t="s">
        <v>395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151</v>
      </c>
      <c r="AU139" s="18" t="s">
        <v>85</v>
      </c>
    </row>
    <row r="140" s="12" customFormat="1" ht="25.92" customHeight="1">
      <c r="A140" s="12"/>
      <c r="B140" s="189"/>
      <c r="C140" s="190"/>
      <c r="D140" s="191" t="s">
        <v>74</v>
      </c>
      <c r="E140" s="192" t="s">
        <v>222</v>
      </c>
      <c r="F140" s="192" t="s">
        <v>223</v>
      </c>
      <c r="G140" s="190"/>
      <c r="H140" s="190"/>
      <c r="I140" s="193"/>
      <c r="J140" s="194">
        <f>BK140</f>
        <v>0</v>
      </c>
      <c r="K140" s="190"/>
      <c r="L140" s="195"/>
      <c r="M140" s="196"/>
      <c r="N140" s="197"/>
      <c r="O140" s="197"/>
      <c r="P140" s="198">
        <f>P141+P186+P224+P235+P239+P248+P281</f>
        <v>0</v>
      </c>
      <c r="Q140" s="197"/>
      <c r="R140" s="198">
        <f>R141+R186+R224+R235+R239+R248+R281</f>
        <v>0.12693599999999999</v>
      </c>
      <c r="S140" s="197"/>
      <c r="T140" s="199">
        <f>T141+T186+T224+T235+T239+T248+T281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85</v>
      </c>
      <c r="AT140" s="201" t="s">
        <v>74</v>
      </c>
      <c r="AU140" s="201" t="s">
        <v>75</v>
      </c>
      <c r="AY140" s="200" t="s">
        <v>140</v>
      </c>
      <c r="BK140" s="202">
        <f>BK141+BK186+BK224+BK235+BK239+BK248+BK281</f>
        <v>0</v>
      </c>
    </row>
    <row r="141" s="12" customFormat="1" ht="22.8" customHeight="1">
      <c r="A141" s="12"/>
      <c r="B141" s="189"/>
      <c r="C141" s="190"/>
      <c r="D141" s="191" t="s">
        <v>74</v>
      </c>
      <c r="E141" s="203" t="s">
        <v>224</v>
      </c>
      <c r="F141" s="203" t="s">
        <v>225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SUM(P142:P185)</f>
        <v>0</v>
      </c>
      <c r="Q141" s="197"/>
      <c r="R141" s="198">
        <f>SUM(R142:R185)</f>
        <v>0</v>
      </c>
      <c r="S141" s="197"/>
      <c r="T141" s="199">
        <f>SUM(T142:T185)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85</v>
      </c>
      <c r="AT141" s="201" t="s">
        <v>74</v>
      </c>
      <c r="AU141" s="201" t="s">
        <v>83</v>
      </c>
      <c r="AY141" s="200" t="s">
        <v>140</v>
      </c>
      <c r="BK141" s="202">
        <f>SUM(BK142:BK185)</f>
        <v>0</v>
      </c>
    </row>
    <row r="142" s="2" customFormat="1" ht="16.5" customHeight="1">
      <c r="A142" s="39"/>
      <c r="B142" s="40"/>
      <c r="C142" s="205" t="s">
        <v>8</v>
      </c>
      <c r="D142" s="205" t="s">
        <v>143</v>
      </c>
      <c r="E142" s="206" t="s">
        <v>239</v>
      </c>
      <c r="F142" s="207" t="s">
        <v>240</v>
      </c>
      <c r="G142" s="208" t="s">
        <v>146</v>
      </c>
      <c r="H142" s="209">
        <v>159.59999999999999</v>
      </c>
      <c r="I142" s="210"/>
      <c r="J142" s="211">
        <f>ROUND(I142*H142,2)</f>
        <v>0</v>
      </c>
      <c r="K142" s="207" t="s">
        <v>147</v>
      </c>
      <c r="L142" s="45"/>
      <c r="M142" s="212" t="s">
        <v>19</v>
      </c>
      <c r="N142" s="213" t="s">
        <v>46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195</v>
      </c>
      <c r="AT142" s="216" t="s">
        <v>143</v>
      </c>
      <c r="AU142" s="216" t="s">
        <v>85</v>
      </c>
      <c r="AY142" s="18" t="s">
        <v>140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83</v>
      </c>
      <c r="BK142" s="217">
        <f>ROUND(I142*H142,2)</f>
        <v>0</v>
      </c>
      <c r="BL142" s="18" t="s">
        <v>195</v>
      </c>
      <c r="BM142" s="216" t="s">
        <v>219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242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85</v>
      </c>
    </row>
    <row r="144" s="2" customFormat="1">
      <c r="A144" s="39"/>
      <c r="B144" s="40"/>
      <c r="C144" s="41"/>
      <c r="D144" s="223" t="s">
        <v>151</v>
      </c>
      <c r="E144" s="41"/>
      <c r="F144" s="224" t="s">
        <v>243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151</v>
      </c>
      <c r="AU144" s="18" t="s">
        <v>85</v>
      </c>
    </row>
    <row r="145" s="13" customFormat="1">
      <c r="A145" s="13"/>
      <c r="B145" s="225"/>
      <c r="C145" s="226"/>
      <c r="D145" s="218" t="s">
        <v>153</v>
      </c>
      <c r="E145" s="227" t="s">
        <v>19</v>
      </c>
      <c r="F145" s="228" t="s">
        <v>601</v>
      </c>
      <c r="G145" s="226"/>
      <c r="H145" s="229">
        <v>159.59999999999999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153</v>
      </c>
      <c r="AU145" s="235" t="s">
        <v>85</v>
      </c>
      <c r="AV145" s="13" t="s">
        <v>85</v>
      </c>
      <c r="AW145" s="13" t="s">
        <v>34</v>
      </c>
      <c r="AX145" s="13" t="s">
        <v>75</v>
      </c>
      <c r="AY145" s="235" t="s">
        <v>140</v>
      </c>
    </row>
    <row r="146" s="14" customFormat="1">
      <c r="A146" s="14"/>
      <c r="B146" s="236"/>
      <c r="C146" s="237"/>
      <c r="D146" s="218" t="s">
        <v>153</v>
      </c>
      <c r="E146" s="238" t="s">
        <v>19</v>
      </c>
      <c r="F146" s="239" t="s">
        <v>155</v>
      </c>
      <c r="G146" s="237"/>
      <c r="H146" s="240">
        <v>159.59999999999999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153</v>
      </c>
      <c r="AU146" s="246" t="s">
        <v>85</v>
      </c>
      <c r="AV146" s="14" t="s">
        <v>148</v>
      </c>
      <c r="AW146" s="14" t="s">
        <v>34</v>
      </c>
      <c r="AX146" s="14" t="s">
        <v>83</v>
      </c>
      <c r="AY146" s="246" t="s">
        <v>140</v>
      </c>
    </row>
    <row r="147" s="2" customFormat="1" ht="16.5" customHeight="1">
      <c r="A147" s="39"/>
      <c r="B147" s="40"/>
      <c r="C147" s="247" t="s">
        <v>226</v>
      </c>
      <c r="D147" s="247" t="s">
        <v>244</v>
      </c>
      <c r="E147" s="248" t="s">
        <v>245</v>
      </c>
      <c r="F147" s="249" t="s">
        <v>246</v>
      </c>
      <c r="G147" s="250" t="s">
        <v>146</v>
      </c>
      <c r="H147" s="251">
        <v>186.01400000000001</v>
      </c>
      <c r="I147" s="252"/>
      <c r="J147" s="253">
        <f>ROUND(I147*H147,2)</f>
        <v>0</v>
      </c>
      <c r="K147" s="249" t="s">
        <v>147</v>
      </c>
      <c r="L147" s="254"/>
      <c r="M147" s="255" t="s">
        <v>19</v>
      </c>
      <c r="N147" s="256" t="s">
        <v>46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247</v>
      </c>
      <c r="AT147" s="216" t="s">
        <v>244</v>
      </c>
      <c r="AU147" s="216" t="s">
        <v>85</v>
      </c>
      <c r="AY147" s="18" t="s">
        <v>140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83</v>
      </c>
      <c r="BK147" s="217">
        <f>ROUND(I147*H147,2)</f>
        <v>0</v>
      </c>
      <c r="BL147" s="18" t="s">
        <v>195</v>
      </c>
      <c r="BM147" s="216" t="s">
        <v>229</v>
      </c>
    </row>
    <row r="148" s="2" customFormat="1">
      <c r="A148" s="39"/>
      <c r="B148" s="40"/>
      <c r="C148" s="41"/>
      <c r="D148" s="218" t="s">
        <v>149</v>
      </c>
      <c r="E148" s="41"/>
      <c r="F148" s="219" t="s">
        <v>246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149</v>
      </c>
      <c r="AU148" s="18" t="s">
        <v>85</v>
      </c>
    </row>
    <row r="149" s="13" customFormat="1">
      <c r="A149" s="13"/>
      <c r="B149" s="225"/>
      <c r="C149" s="226"/>
      <c r="D149" s="218" t="s">
        <v>153</v>
      </c>
      <c r="E149" s="227" t="s">
        <v>19</v>
      </c>
      <c r="F149" s="228" t="s">
        <v>602</v>
      </c>
      <c r="G149" s="226"/>
      <c r="H149" s="229">
        <v>186.01400000000001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153</v>
      </c>
      <c r="AU149" s="235" t="s">
        <v>85</v>
      </c>
      <c r="AV149" s="13" t="s">
        <v>85</v>
      </c>
      <c r="AW149" s="13" t="s">
        <v>34</v>
      </c>
      <c r="AX149" s="13" t="s">
        <v>75</v>
      </c>
      <c r="AY149" s="235" t="s">
        <v>140</v>
      </c>
    </row>
    <row r="150" s="14" customFormat="1">
      <c r="A150" s="14"/>
      <c r="B150" s="236"/>
      <c r="C150" s="237"/>
      <c r="D150" s="218" t="s">
        <v>153</v>
      </c>
      <c r="E150" s="238" t="s">
        <v>19</v>
      </c>
      <c r="F150" s="239" t="s">
        <v>155</v>
      </c>
      <c r="G150" s="237"/>
      <c r="H150" s="240">
        <v>186.01400000000001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153</v>
      </c>
      <c r="AU150" s="246" t="s">
        <v>85</v>
      </c>
      <c r="AV150" s="14" t="s">
        <v>148</v>
      </c>
      <c r="AW150" s="14" t="s">
        <v>34</v>
      </c>
      <c r="AX150" s="14" t="s">
        <v>83</v>
      </c>
      <c r="AY150" s="246" t="s">
        <v>140</v>
      </c>
    </row>
    <row r="151" s="2" customFormat="1" ht="21.75" customHeight="1">
      <c r="A151" s="39"/>
      <c r="B151" s="40"/>
      <c r="C151" s="205" t="s">
        <v>190</v>
      </c>
      <c r="D151" s="205" t="s">
        <v>143</v>
      </c>
      <c r="E151" s="206" t="s">
        <v>399</v>
      </c>
      <c r="F151" s="207" t="s">
        <v>400</v>
      </c>
      <c r="G151" s="208" t="s">
        <v>146</v>
      </c>
      <c r="H151" s="209">
        <v>1179.5999999999999</v>
      </c>
      <c r="I151" s="210"/>
      <c r="J151" s="211">
        <f>ROUND(I151*H151,2)</f>
        <v>0</v>
      </c>
      <c r="K151" s="207" t="s">
        <v>147</v>
      </c>
      <c r="L151" s="45"/>
      <c r="M151" s="212" t="s">
        <v>19</v>
      </c>
      <c r="N151" s="213" t="s">
        <v>46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195</v>
      </c>
      <c r="AT151" s="216" t="s">
        <v>143</v>
      </c>
      <c r="AU151" s="216" t="s">
        <v>85</v>
      </c>
      <c r="AY151" s="18" t="s">
        <v>140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83</v>
      </c>
      <c r="BK151" s="217">
        <f>ROUND(I151*H151,2)</f>
        <v>0</v>
      </c>
      <c r="BL151" s="18" t="s">
        <v>195</v>
      </c>
      <c r="BM151" s="216" t="s">
        <v>234</v>
      </c>
    </row>
    <row r="152" s="2" customFormat="1">
      <c r="A152" s="39"/>
      <c r="B152" s="40"/>
      <c r="C152" s="41"/>
      <c r="D152" s="218" t="s">
        <v>149</v>
      </c>
      <c r="E152" s="41"/>
      <c r="F152" s="219" t="s">
        <v>401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149</v>
      </c>
      <c r="AU152" s="18" t="s">
        <v>85</v>
      </c>
    </row>
    <row r="153" s="2" customFormat="1">
      <c r="A153" s="39"/>
      <c r="B153" s="40"/>
      <c r="C153" s="41"/>
      <c r="D153" s="223" t="s">
        <v>151</v>
      </c>
      <c r="E153" s="41"/>
      <c r="F153" s="224" t="s">
        <v>402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151</v>
      </c>
      <c r="AU153" s="18" t="s">
        <v>85</v>
      </c>
    </row>
    <row r="154" s="13" customFormat="1">
      <c r="A154" s="13"/>
      <c r="B154" s="225"/>
      <c r="C154" s="226"/>
      <c r="D154" s="218" t="s">
        <v>153</v>
      </c>
      <c r="E154" s="227" t="s">
        <v>19</v>
      </c>
      <c r="F154" s="228" t="s">
        <v>603</v>
      </c>
      <c r="G154" s="226"/>
      <c r="H154" s="229">
        <v>1179.5999999999999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153</v>
      </c>
      <c r="AU154" s="235" t="s">
        <v>85</v>
      </c>
      <c r="AV154" s="13" t="s">
        <v>85</v>
      </c>
      <c r="AW154" s="13" t="s">
        <v>34</v>
      </c>
      <c r="AX154" s="13" t="s">
        <v>75</v>
      </c>
      <c r="AY154" s="235" t="s">
        <v>140</v>
      </c>
    </row>
    <row r="155" s="14" customFormat="1">
      <c r="A155" s="14"/>
      <c r="B155" s="236"/>
      <c r="C155" s="237"/>
      <c r="D155" s="218" t="s">
        <v>153</v>
      </c>
      <c r="E155" s="238" t="s">
        <v>19</v>
      </c>
      <c r="F155" s="239" t="s">
        <v>155</v>
      </c>
      <c r="G155" s="237"/>
      <c r="H155" s="240">
        <v>1179.5999999999999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153</v>
      </c>
      <c r="AU155" s="246" t="s">
        <v>85</v>
      </c>
      <c r="AV155" s="14" t="s">
        <v>148</v>
      </c>
      <c r="AW155" s="14" t="s">
        <v>34</v>
      </c>
      <c r="AX155" s="14" t="s">
        <v>83</v>
      </c>
      <c r="AY155" s="246" t="s">
        <v>140</v>
      </c>
    </row>
    <row r="156" s="2" customFormat="1" ht="16.5" customHeight="1">
      <c r="A156" s="39"/>
      <c r="B156" s="40"/>
      <c r="C156" s="247" t="s">
        <v>238</v>
      </c>
      <c r="D156" s="247" t="s">
        <v>244</v>
      </c>
      <c r="E156" s="248" t="s">
        <v>255</v>
      </c>
      <c r="F156" s="249" t="s">
        <v>256</v>
      </c>
      <c r="G156" s="250" t="s">
        <v>146</v>
      </c>
      <c r="H156" s="251">
        <v>1374.8240000000001</v>
      </c>
      <c r="I156" s="252"/>
      <c r="J156" s="253">
        <f>ROUND(I156*H156,2)</f>
        <v>0</v>
      </c>
      <c r="K156" s="249" t="s">
        <v>147</v>
      </c>
      <c r="L156" s="254"/>
      <c r="M156" s="255" t="s">
        <v>19</v>
      </c>
      <c r="N156" s="256" t="s">
        <v>46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247</v>
      </c>
      <c r="AT156" s="216" t="s">
        <v>244</v>
      </c>
      <c r="AU156" s="216" t="s">
        <v>85</v>
      </c>
      <c r="AY156" s="18" t="s">
        <v>140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83</v>
      </c>
      <c r="BK156" s="217">
        <f>ROUND(I156*H156,2)</f>
        <v>0</v>
      </c>
      <c r="BL156" s="18" t="s">
        <v>195</v>
      </c>
      <c r="BM156" s="216" t="s">
        <v>241</v>
      </c>
    </row>
    <row r="157" s="2" customFormat="1">
      <c r="A157" s="39"/>
      <c r="B157" s="40"/>
      <c r="C157" s="41"/>
      <c r="D157" s="218" t="s">
        <v>149</v>
      </c>
      <c r="E157" s="41"/>
      <c r="F157" s="219" t="s">
        <v>256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149</v>
      </c>
      <c r="AU157" s="18" t="s">
        <v>85</v>
      </c>
    </row>
    <row r="158" s="2" customFormat="1">
      <c r="A158" s="39"/>
      <c r="B158" s="40"/>
      <c r="C158" s="41"/>
      <c r="D158" s="218" t="s">
        <v>258</v>
      </c>
      <c r="E158" s="41"/>
      <c r="F158" s="257" t="s">
        <v>259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258</v>
      </c>
      <c r="AU158" s="18" t="s">
        <v>85</v>
      </c>
    </row>
    <row r="159" s="13" customFormat="1">
      <c r="A159" s="13"/>
      <c r="B159" s="225"/>
      <c r="C159" s="226"/>
      <c r="D159" s="218" t="s">
        <v>153</v>
      </c>
      <c r="E159" s="227" t="s">
        <v>19</v>
      </c>
      <c r="F159" s="228" t="s">
        <v>604</v>
      </c>
      <c r="G159" s="226"/>
      <c r="H159" s="229">
        <v>1374.8240000000001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153</v>
      </c>
      <c r="AU159" s="235" t="s">
        <v>85</v>
      </c>
      <c r="AV159" s="13" t="s">
        <v>85</v>
      </c>
      <c r="AW159" s="13" t="s">
        <v>34</v>
      </c>
      <c r="AX159" s="13" t="s">
        <v>75</v>
      </c>
      <c r="AY159" s="235" t="s">
        <v>140</v>
      </c>
    </row>
    <row r="160" s="14" customFormat="1">
      <c r="A160" s="14"/>
      <c r="B160" s="236"/>
      <c r="C160" s="237"/>
      <c r="D160" s="218" t="s">
        <v>153</v>
      </c>
      <c r="E160" s="238" t="s">
        <v>19</v>
      </c>
      <c r="F160" s="239" t="s">
        <v>155</v>
      </c>
      <c r="G160" s="237"/>
      <c r="H160" s="240">
        <v>1374.8240000000001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153</v>
      </c>
      <c r="AU160" s="246" t="s">
        <v>85</v>
      </c>
      <c r="AV160" s="14" t="s">
        <v>148</v>
      </c>
      <c r="AW160" s="14" t="s">
        <v>34</v>
      </c>
      <c r="AX160" s="14" t="s">
        <v>83</v>
      </c>
      <c r="AY160" s="246" t="s">
        <v>140</v>
      </c>
    </row>
    <row r="161" s="2" customFormat="1" ht="16.5" customHeight="1">
      <c r="A161" s="39"/>
      <c r="B161" s="40"/>
      <c r="C161" s="205" t="s">
        <v>195</v>
      </c>
      <c r="D161" s="205" t="s">
        <v>143</v>
      </c>
      <c r="E161" s="206" t="s">
        <v>523</v>
      </c>
      <c r="F161" s="207" t="s">
        <v>524</v>
      </c>
      <c r="G161" s="208" t="s">
        <v>146</v>
      </c>
      <c r="H161" s="209">
        <v>983</v>
      </c>
      <c r="I161" s="210"/>
      <c r="J161" s="211">
        <f>ROUND(I161*H161,2)</f>
        <v>0</v>
      </c>
      <c r="K161" s="207" t="s">
        <v>147</v>
      </c>
      <c r="L161" s="45"/>
      <c r="M161" s="212" t="s">
        <v>19</v>
      </c>
      <c r="N161" s="213" t="s">
        <v>46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195</v>
      </c>
      <c r="AT161" s="216" t="s">
        <v>143</v>
      </c>
      <c r="AU161" s="216" t="s">
        <v>85</v>
      </c>
      <c r="AY161" s="18" t="s">
        <v>140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83</v>
      </c>
      <c r="BK161" s="217">
        <f>ROUND(I161*H161,2)</f>
        <v>0</v>
      </c>
      <c r="BL161" s="18" t="s">
        <v>195</v>
      </c>
      <c r="BM161" s="216" t="s">
        <v>247</v>
      </c>
    </row>
    <row r="162" s="2" customFormat="1">
      <c r="A162" s="39"/>
      <c r="B162" s="40"/>
      <c r="C162" s="41"/>
      <c r="D162" s="218" t="s">
        <v>149</v>
      </c>
      <c r="E162" s="41"/>
      <c r="F162" s="219" t="s">
        <v>525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149</v>
      </c>
      <c r="AU162" s="18" t="s">
        <v>85</v>
      </c>
    </row>
    <row r="163" s="2" customFormat="1">
      <c r="A163" s="39"/>
      <c r="B163" s="40"/>
      <c r="C163" s="41"/>
      <c r="D163" s="223" t="s">
        <v>151</v>
      </c>
      <c r="E163" s="41"/>
      <c r="F163" s="224" t="s">
        <v>526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151</v>
      </c>
      <c r="AU163" s="18" t="s">
        <v>85</v>
      </c>
    </row>
    <row r="164" s="13" customFormat="1">
      <c r="A164" s="13"/>
      <c r="B164" s="225"/>
      <c r="C164" s="226"/>
      <c r="D164" s="218" t="s">
        <v>153</v>
      </c>
      <c r="E164" s="227" t="s">
        <v>19</v>
      </c>
      <c r="F164" s="228" t="s">
        <v>605</v>
      </c>
      <c r="G164" s="226"/>
      <c r="H164" s="229">
        <v>983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153</v>
      </c>
      <c r="AU164" s="235" t="s">
        <v>85</v>
      </c>
      <c r="AV164" s="13" t="s">
        <v>85</v>
      </c>
      <c r="AW164" s="13" t="s">
        <v>34</v>
      </c>
      <c r="AX164" s="13" t="s">
        <v>75</v>
      </c>
      <c r="AY164" s="235" t="s">
        <v>140</v>
      </c>
    </row>
    <row r="165" s="14" customFormat="1">
      <c r="A165" s="14"/>
      <c r="B165" s="236"/>
      <c r="C165" s="237"/>
      <c r="D165" s="218" t="s">
        <v>153</v>
      </c>
      <c r="E165" s="238" t="s">
        <v>19</v>
      </c>
      <c r="F165" s="239" t="s">
        <v>155</v>
      </c>
      <c r="G165" s="237"/>
      <c r="H165" s="240">
        <v>983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153</v>
      </c>
      <c r="AU165" s="246" t="s">
        <v>85</v>
      </c>
      <c r="AV165" s="14" t="s">
        <v>148</v>
      </c>
      <c r="AW165" s="14" t="s">
        <v>34</v>
      </c>
      <c r="AX165" s="14" t="s">
        <v>83</v>
      </c>
      <c r="AY165" s="246" t="s">
        <v>140</v>
      </c>
    </row>
    <row r="166" s="2" customFormat="1" ht="16.5" customHeight="1">
      <c r="A166" s="39"/>
      <c r="B166" s="40"/>
      <c r="C166" s="205" t="s">
        <v>248</v>
      </c>
      <c r="D166" s="205" t="s">
        <v>143</v>
      </c>
      <c r="E166" s="206" t="s">
        <v>516</v>
      </c>
      <c r="F166" s="207" t="s">
        <v>517</v>
      </c>
      <c r="G166" s="208" t="s">
        <v>146</v>
      </c>
      <c r="H166" s="209">
        <v>983</v>
      </c>
      <c r="I166" s="210"/>
      <c r="J166" s="211">
        <f>ROUND(I166*H166,2)</f>
        <v>0</v>
      </c>
      <c r="K166" s="207" t="s">
        <v>147</v>
      </c>
      <c r="L166" s="45"/>
      <c r="M166" s="212" t="s">
        <v>19</v>
      </c>
      <c r="N166" s="213" t="s">
        <v>46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195</v>
      </c>
      <c r="AT166" s="216" t="s">
        <v>143</v>
      </c>
      <c r="AU166" s="216" t="s">
        <v>85</v>
      </c>
      <c r="AY166" s="18" t="s">
        <v>140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83</v>
      </c>
      <c r="BK166" s="217">
        <f>ROUND(I166*H166,2)</f>
        <v>0</v>
      </c>
      <c r="BL166" s="18" t="s">
        <v>195</v>
      </c>
      <c r="BM166" s="216" t="s">
        <v>251</v>
      </c>
    </row>
    <row r="167" s="2" customFormat="1">
      <c r="A167" s="39"/>
      <c r="B167" s="40"/>
      <c r="C167" s="41"/>
      <c r="D167" s="218" t="s">
        <v>149</v>
      </c>
      <c r="E167" s="41"/>
      <c r="F167" s="219" t="s">
        <v>517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149</v>
      </c>
      <c r="AU167" s="18" t="s">
        <v>85</v>
      </c>
    </row>
    <row r="168" s="2" customFormat="1">
      <c r="A168" s="39"/>
      <c r="B168" s="40"/>
      <c r="C168" s="41"/>
      <c r="D168" s="223" t="s">
        <v>151</v>
      </c>
      <c r="E168" s="41"/>
      <c r="F168" s="224" t="s">
        <v>518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151</v>
      </c>
      <c r="AU168" s="18" t="s">
        <v>85</v>
      </c>
    </row>
    <row r="169" s="13" customFormat="1">
      <c r="A169" s="13"/>
      <c r="B169" s="225"/>
      <c r="C169" s="226"/>
      <c r="D169" s="218" t="s">
        <v>153</v>
      </c>
      <c r="E169" s="227" t="s">
        <v>19</v>
      </c>
      <c r="F169" s="228" t="s">
        <v>606</v>
      </c>
      <c r="G169" s="226"/>
      <c r="H169" s="229">
        <v>983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153</v>
      </c>
      <c r="AU169" s="235" t="s">
        <v>85</v>
      </c>
      <c r="AV169" s="13" t="s">
        <v>85</v>
      </c>
      <c r="AW169" s="13" t="s">
        <v>34</v>
      </c>
      <c r="AX169" s="13" t="s">
        <v>75</v>
      </c>
      <c r="AY169" s="235" t="s">
        <v>140</v>
      </c>
    </row>
    <row r="170" s="14" customFormat="1">
      <c r="A170" s="14"/>
      <c r="B170" s="236"/>
      <c r="C170" s="237"/>
      <c r="D170" s="218" t="s">
        <v>153</v>
      </c>
      <c r="E170" s="238" t="s">
        <v>19</v>
      </c>
      <c r="F170" s="239" t="s">
        <v>155</v>
      </c>
      <c r="G170" s="237"/>
      <c r="H170" s="240">
        <v>983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153</v>
      </c>
      <c r="AU170" s="246" t="s">
        <v>85</v>
      </c>
      <c r="AV170" s="14" t="s">
        <v>148</v>
      </c>
      <c r="AW170" s="14" t="s">
        <v>34</v>
      </c>
      <c r="AX170" s="14" t="s">
        <v>83</v>
      </c>
      <c r="AY170" s="246" t="s">
        <v>140</v>
      </c>
    </row>
    <row r="171" s="2" customFormat="1" ht="16.5" customHeight="1">
      <c r="A171" s="39"/>
      <c r="B171" s="40"/>
      <c r="C171" s="205" t="s">
        <v>201</v>
      </c>
      <c r="D171" s="205" t="s">
        <v>143</v>
      </c>
      <c r="E171" s="206" t="s">
        <v>262</v>
      </c>
      <c r="F171" s="207" t="s">
        <v>263</v>
      </c>
      <c r="G171" s="208" t="s">
        <v>146</v>
      </c>
      <c r="H171" s="209">
        <v>1179.5999999999999</v>
      </c>
      <c r="I171" s="210"/>
      <c r="J171" s="211">
        <f>ROUND(I171*H171,2)</f>
        <v>0</v>
      </c>
      <c r="K171" s="207" t="s">
        <v>147</v>
      </c>
      <c r="L171" s="45"/>
      <c r="M171" s="212" t="s">
        <v>19</v>
      </c>
      <c r="N171" s="213" t="s">
        <v>46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195</v>
      </c>
      <c r="AT171" s="216" t="s">
        <v>143</v>
      </c>
      <c r="AU171" s="216" t="s">
        <v>85</v>
      </c>
      <c r="AY171" s="18" t="s">
        <v>140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83</v>
      </c>
      <c r="BK171" s="217">
        <f>ROUND(I171*H171,2)</f>
        <v>0</v>
      </c>
      <c r="BL171" s="18" t="s">
        <v>195</v>
      </c>
      <c r="BM171" s="216" t="s">
        <v>257</v>
      </c>
    </row>
    <row r="172" s="2" customFormat="1">
      <c r="A172" s="39"/>
      <c r="B172" s="40"/>
      <c r="C172" s="41"/>
      <c r="D172" s="218" t="s">
        <v>149</v>
      </c>
      <c r="E172" s="41"/>
      <c r="F172" s="219" t="s">
        <v>263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149</v>
      </c>
      <c r="AU172" s="18" t="s">
        <v>85</v>
      </c>
    </row>
    <row r="173" s="2" customFormat="1">
      <c r="A173" s="39"/>
      <c r="B173" s="40"/>
      <c r="C173" s="41"/>
      <c r="D173" s="223" t="s">
        <v>151</v>
      </c>
      <c r="E173" s="41"/>
      <c r="F173" s="224" t="s">
        <v>265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151</v>
      </c>
      <c r="AU173" s="18" t="s">
        <v>85</v>
      </c>
    </row>
    <row r="174" s="13" customFormat="1">
      <c r="A174" s="13"/>
      <c r="B174" s="225"/>
      <c r="C174" s="226"/>
      <c r="D174" s="218" t="s">
        <v>153</v>
      </c>
      <c r="E174" s="227" t="s">
        <v>19</v>
      </c>
      <c r="F174" s="228" t="s">
        <v>603</v>
      </c>
      <c r="G174" s="226"/>
      <c r="H174" s="229">
        <v>1179.5999999999999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153</v>
      </c>
      <c r="AU174" s="235" t="s">
        <v>85</v>
      </c>
      <c r="AV174" s="13" t="s">
        <v>85</v>
      </c>
      <c r="AW174" s="13" t="s">
        <v>34</v>
      </c>
      <c r="AX174" s="13" t="s">
        <v>75</v>
      </c>
      <c r="AY174" s="235" t="s">
        <v>140</v>
      </c>
    </row>
    <row r="175" s="14" customFormat="1">
      <c r="A175" s="14"/>
      <c r="B175" s="236"/>
      <c r="C175" s="237"/>
      <c r="D175" s="218" t="s">
        <v>153</v>
      </c>
      <c r="E175" s="238" t="s">
        <v>19</v>
      </c>
      <c r="F175" s="239" t="s">
        <v>155</v>
      </c>
      <c r="G175" s="237"/>
      <c r="H175" s="240">
        <v>1179.5999999999999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153</v>
      </c>
      <c r="AU175" s="246" t="s">
        <v>85</v>
      </c>
      <c r="AV175" s="14" t="s">
        <v>148</v>
      </c>
      <c r="AW175" s="14" t="s">
        <v>34</v>
      </c>
      <c r="AX175" s="14" t="s">
        <v>83</v>
      </c>
      <c r="AY175" s="246" t="s">
        <v>140</v>
      </c>
    </row>
    <row r="176" s="2" customFormat="1" ht="16.5" customHeight="1">
      <c r="A176" s="39"/>
      <c r="B176" s="40"/>
      <c r="C176" s="205" t="s">
        <v>261</v>
      </c>
      <c r="D176" s="205" t="s">
        <v>143</v>
      </c>
      <c r="E176" s="206" t="s">
        <v>266</v>
      </c>
      <c r="F176" s="207" t="s">
        <v>267</v>
      </c>
      <c r="G176" s="208" t="s">
        <v>268</v>
      </c>
      <c r="H176" s="209">
        <v>5</v>
      </c>
      <c r="I176" s="210"/>
      <c r="J176" s="211">
        <f>ROUND(I176*H176,2)</f>
        <v>0</v>
      </c>
      <c r="K176" s="207" t="s">
        <v>147</v>
      </c>
      <c r="L176" s="45"/>
      <c r="M176" s="212" t="s">
        <v>19</v>
      </c>
      <c r="N176" s="213" t="s">
        <v>46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195</v>
      </c>
      <c r="AT176" s="216" t="s">
        <v>143</v>
      </c>
      <c r="AU176" s="216" t="s">
        <v>85</v>
      </c>
      <c r="AY176" s="18" t="s">
        <v>140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83</v>
      </c>
      <c r="BK176" s="217">
        <f>ROUND(I176*H176,2)</f>
        <v>0</v>
      </c>
      <c r="BL176" s="18" t="s">
        <v>195</v>
      </c>
      <c r="BM176" s="216" t="s">
        <v>264</v>
      </c>
    </row>
    <row r="177" s="2" customFormat="1">
      <c r="A177" s="39"/>
      <c r="B177" s="40"/>
      <c r="C177" s="41"/>
      <c r="D177" s="218" t="s">
        <v>149</v>
      </c>
      <c r="E177" s="41"/>
      <c r="F177" s="219" t="s">
        <v>270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149</v>
      </c>
      <c r="AU177" s="18" t="s">
        <v>85</v>
      </c>
    </row>
    <row r="178" s="2" customFormat="1">
      <c r="A178" s="39"/>
      <c r="B178" s="40"/>
      <c r="C178" s="41"/>
      <c r="D178" s="223" t="s">
        <v>151</v>
      </c>
      <c r="E178" s="41"/>
      <c r="F178" s="224" t="s">
        <v>271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151</v>
      </c>
      <c r="AU178" s="18" t="s">
        <v>85</v>
      </c>
    </row>
    <row r="179" s="2" customFormat="1" ht="24.15" customHeight="1">
      <c r="A179" s="39"/>
      <c r="B179" s="40"/>
      <c r="C179" s="247" t="s">
        <v>206</v>
      </c>
      <c r="D179" s="247" t="s">
        <v>244</v>
      </c>
      <c r="E179" s="248" t="s">
        <v>272</v>
      </c>
      <c r="F179" s="249" t="s">
        <v>273</v>
      </c>
      <c r="G179" s="250" t="s">
        <v>268</v>
      </c>
      <c r="H179" s="251">
        <v>5</v>
      </c>
      <c r="I179" s="252"/>
      <c r="J179" s="253">
        <f>ROUND(I179*H179,2)</f>
        <v>0</v>
      </c>
      <c r="K179" s="249" t="s">
        <v>147</v>
      </c>
      <c r="L179" s="254"/>
      <c r="M179" s="255" t="s">
        <v>19</v>
      </c>
      <c r="N179" s="256" t="s">
        <v>46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247</v>
      </c>
      <c r="AT179" s="216" t="s">
        <v>244</v>
      </c>
      <c r="AU179" s="216" t="s">
        <v>85</v>
      </c>
      <c r="AY179" s="18" t="s">
        <v>140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83</v>
      </c>
      <c r="BK179" s="217">
        <f>ROUND(I179*H179,2)</f>
        <v>0</v>
      </c>
      <c r="BL179" s="18" t="s">
        <v>195</v>
      </c>
      <c r="BM179" s="216" t="s">
        <v>269</v>
      </c>
    </row>
    <row r="180" s="2" customFormat="1">
      <c r="A180" s="39"/>
      <c r="B180" s="40"/>
      <c r="C180" s="41"/>
      <c r="D180" s="218" t="s">
        <v>149</v>
      </c>
      <c r="E180" s="41"/>
      <c r="F180" s="219" t="s">
        <v>273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149</v>
      </c>
      <c r="AU180" s="18" t="s">
        <v>85</v>
      </c>
    </row>
    <row r="181" s="2" customFormat="1" ht="16.5" customHeight="1">
      <c r="A181" s="39"/>
      <c r="B181" s="40"/>
      <c r="C181" s="205" t="s">
        <v>7</v>
      </c>
      <c r="D181" s="205" t="s">
        <v>143</v>
      </c>
      <c r="E181" s="206" t="s">
        <v>607</v>
      </c>
      <c r="F181" s="207" t="s">
        <v>608</v>
      </c>
      <c r="G181" s="208" t="s">
        <v>146</v>
      </c>
      <c r="H181" s="209">
        <v>936</v>
      </c>
      <c r="I181" s="210"/>
      <c r="J181" s="211">
        <f>ROUND(I181*H181,2)</f>
        <v>0</v>
      </c>
      <c r="K181" s="207" t="s">
        <v>147</v>
      </c>
      <c r="L181" s="45"/>
      <c r="M181" s="212" t="s">
        <v>19</v>
      </c>
      <c r="N181" s="213" t="s">
        <v>46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195</v>
      </c>
      <c r="AT181" s="216" t="s">
        <v>143</v>
      </c>
      <c r="AU181" s="216" t="s">
        <v>85</v>
      </c>
      <c r="AY181" s="18" t="s">
        <v>140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83</v>
      </c>
      <c r="BK181" s="217">
        <f>ROUND(I181*H181,2)</f>
        <v>0</v>
      </c>
      <c r="BL181" s="18" t="s">
        <v>195</v>
      </c>
      <c r="BM181" s="216" t="s">
        <v>274</v>
      </c>
    </row>
    <row r="182" s="2" customFormat="1">
      <c r="A182" s="39"/>
      <c r="B182" s="40"/>
      <c r="C182" s="41"/>
      <c r="D182" s="218" t="s">
        <v>149</v>
      </c>
      <c r="E182" s="41"/>
      <c r="F182" s="219" t="s">
        <v>608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149</v>
      </c>
      <c r="AU182" s="18" t="s">
        <v>85</v>
      </c>
    </row>
    <row r="183" s="2" customFormat="1">
      <c r="A183" s="39"/>
      <c r="B183" s="40"/>
      <c r="C183" s="41"/>
      <c r="D183" s="223" t="s">
        <v>151</v>
      </c>
      <c r="E183" s="41"/>
      <c r="F183" s="224" t="s">
        <v>609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151</v>
      </c>
      <c r="AU183" s="18" t="s">
        <v>85</v>
      </c>
    </row>
    <row r="184" s="13" customFormat="1">
      <c r="A184" s="13"/>
      <c r="B184" s="225"/>
      <c r="C184" s="226"/>
      <c r="D184" s="218" t="s">
        <v>153</v>
      </c>
      <c r="E184" s="227" t="s">
        <v>19</v>
      </c>
      <c r="F184" s="228" t="s">
        <v>610</v>
      </c>
      <c r="G184" s="226"/>
      <c r="H184" s="229">
        <v>936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153</v>
      </c>
      <c r="AU184" s="235" t="s">
        <v>85</v>
      </c>
      <c r="AV184" s="13" t="s">
        <v>85</v>
      </c>
      <c r="AW184" s="13" t="s">
        <v>34</v>
      </c>
      <c r="AX184" s="13" t="s">
        <v>75</v>
      </c>
      <c r="AY184" s="235" t="s">
        <v>140</v>
      </c>
    </row>
    <row r="185" s="14" customFormat="1">
      <c r="A185" s="14"/>
      <c r="B185" s="236"/>
      <c r="C185" s="237"/>
      <c r="D185" s="218" t="s">
        <v>153</v>
      </c>
      <c r="E185" s="238" t="s">
        <v>19</v>
      </c>
      <c r="F185" s="239" t="s">
        <v>155</v>
      </c>
      <c r="G185" s="237"/>
      <c r="H185" s="240">
        <v>936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153</v>
      </c>
      <c r="AU185" s="246" t="s">
        <v>85</v>
      </c>
      <c r="AV185" s="14" t="s">
        <v>148</v>
      </c>
      <c r="AW185" s="14" t="s">
        <v>34</v>
      </c>
      <c r="AX185" s="14" t="s">
        <v>83</v>
      </c>
      <c r="AY185" s="246" t="s">
        <v>140</v>
      </c>
    </row>
    <row r="186" s="12" customFormat="1" ht="22.8" customHeight="1">
      <c r="A186" s="12"/>
      <c r="B186" s="189"/>
      <c r="C186" s="190"/>
      <c r="D186" s="191" t="s">
        <v>74</v>
      </c>
      <c r="E186" s="203" t="s">
        <v>404</v>
      </c>
      <c r="F186" s="203" t="s">
        <v>405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SUM(P187:P223)</f>
        <v>0</v>
      </c>
      <c r="Q186" s="197"/>
      <c r="R186" s="198">
        <f>SUM(R187:R223)</f>
        <v>0</v>
      </c>
      <c r="S186" s="197"/>
      <c r="T186" s="199">
        <f>SUM(T187:T223)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85</v>
      </c>
      <c r="AT186" s="201" t="s">
        <v>74</v>
      </c>
      <c r="AU186" s="201" t="s">
        <v>83</v>
      </c>
      <c r="AY186" s="200" t="s">
        <v>140</v>
      </c>
      <c r="BK186" s="202">
        <f>SUM(BK187:BK223)</f>
        <v>0</v>
      </c>
    </row>
    <row r="187" s="2" customFormat="1" ht="21.75" customHeight="1">
      <c r="A187" s="39"/>
      <c r="B187" s="40"/>
      <c r="C187" s="205" t="s">
        <v>212</v>
      </c>
      <c r="D187" s="205" t="s">
        <v>143</v>
      </c>
      <c r="E187" s="206" t="s">
        <v>537</v>
      </c>
      <c r="F187" s="207" t="s">
        <v>538</v>
      </c>
      <c r="G187" s="208" t="s">
        <v>146</v>
      </c>
      <c r="H187" s="209">
        <v>2340</v>
      </c>
      <c r="I187" s="210"/>
      <c r="J187" s="211">
        <f>ROUND(I187*H187,2)</f>
        <v>0</v>
      </c>
      <c r="K187" s="207" t="s">
        <v>147</v>
      </c>
      <c r="L187" s="45"/>
      <c r="M187" s="212" t="s">
        <v>19</v>
      </c>
      <c r="N187" s="213" t="s">
        <v>46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195</v>
      </c>
      <c r="AT187" s="216" t="s">
        <v>143</v>
      </c>
      <c r="AU187" s="216" t="s">
        <v>85</v>
      </c>
      <c r="AY187" s="18" t="s">
        <v>140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83</v>
      </c>
      <c r="BK187" s="217">
        <f>ROUND(I187*H187,2)</f>
        <v>0</v>
      </c>
      <c r="BL187" s="18" t="s">
        <v>195</v>
      </c>
      <c r="BM187" s="216" t="s">
        <v>281</v>
      </c>
    </row>
    <row r="188" s="2" customFormat="1">
      <c r="A188" s="39"/>
      <c r="B188" s="40"/>
      <c r="C188" s="41"/>
      <c r="D188" s="218" t="s">
        <v>149</v>
      </c>
      <c r="E188" s="41"/>
      <c r="F188" s="219" t="s">
        <v>539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149</v>
      </c>
      <c r="AU188" s="18" t="s">
        <v>85</v>
      </c>
    </row>
    <row r="189" s="2" customFormat="1">
      <c r="A189" s="39"/>
      <c r="B189" s="40"/>
      <c r="C189" s="41"/>
      <c r="D189" s="223" t="s">
        <v>151</v>
      </c>
      <c r="E189" s="41"/>
      <c r="F189" s="224" t="s">
        <v>540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151</v>
      </c>
      <c r="AU189" s="18" t="s">
        <v>85</v>
      </c>
    </row>
    <row r="190" s="2" customFormat="1">
      <c r="A190" s="39"/>
      <c r="B190" s="40"/>
      <c r="C190" s="41"/>
      <c r="D190" s="218" t="s">
        <v>258</v>
      </c>
      <c r="E190" s="41"/>
      <c r="F190" s="257" t="s">
        <v>611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258</v>
      </c>
      <c r="AU190" s="18" t="s">
        <v>85</v>
      </c>
    </row>
    <row r="191" s="13" customFormat="1">
      <c r="A191" s="13"/>
      <c r="B191" s="225"/>
      <c r="C191" s="226"/>
      <c r="D191" s="218" t="s">
        <v>153</v>
      </c>
      <c r="E191" s="227" t="s">
        <v>19</v>
      </c>
      <c r="F191" s="228" t="s">
        <v>612</v>
      </c>
      <c r="G191" s="226"/>
      <c r="H191" s="229">
        <v>2340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153</v>
      </c>
      <c r="AU191" s="235" t="s">
        <v>85</v>
      </c>
      <c r="AV191" s="13" t="s">
        <v>85</v>
      </c>
      <c r="AW191" s="13" t="s">
        <v>34</v>
      </c>
      <c r="AX191" s="13" t="s">
        <v>75</v>
      </c>
      <c r="AY191" s="235" t="s">
        <v>140</v>
      </c>
    </row>
    <row r="192" s="14" customFormat="1">
      <c r="A192" s="14"/>
      <c r="B192" s="236"/>
      <c r="C192" s="237"/>
      <c r="D192" s="218" t="s">
        <v>153</v>
      </c>
      <c r="E192" s="238" t="s">
        <v>19</v>
      </c>
      <c r="F192" s="239" t="s">
        <v>155</v>
      </c>
      <c r="G192" s="237"/>
      <c r="H192" s="240">
        <v>2340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153</v>
      </c>
      <c r="AU192" s="246" t="s">
        <v>85</v>
      </c>
      <c r="AV192" s="14" t="s">
        <v>148</v>
      </c>
      <c r="AW192" s="14" t="s">
        <v>34</v>
      </c>
      <c r="AX192" s="14" t="s">
        <v>83</v>
      </c>
      <c r="AY192" s="246" t="s">
        <v>140</v>
      </c>
    </row>
    <row r="193" s="2" customFormat="1" ht="24.15" customHeight="1">
      <c r="A193" s="39"/>
      <c r="B193" s="40"/>
      <c r="C193" s="205" t="s">
        <v>286</v>
      </c>
      <c r="D193" s="205" t="s">
        <v>143</v>
      </c>
      <c r="E193" s="206" t="s">
        <v>406</v>
      </c>
      <c r="F193" s="207" t="s">
        <v>407</v>
      </c>
      <c r="G193" s="208" t="s">
        <v>146</v>
      </c>
      <c r="H193" s="209">
        <v>3279.5279999999998</v>
      </c>
      <c r="I193" s="210"/>
      <c r="J193" s="211">
        <f>ROUND(I193*H193,2)</f>
        <v>0</v>
      </c>
      <c r="K193" s="207" t="s">
        <v>147</v>
      </c>
      <c r="L193" s="45"/>
      <c r="M193" s="212" t="s">
        <v>19</v>
      </c>
      <c r="N193" s="213" t="s">
        <v>46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195</v>
      </c>
      <c r="AT193" s="216" t="s">
        <v>143</v>
      </c>
      <c r="AU193" s="216" t="s">
        <v>85</v>
      </c>
      <c r="AY193" s="18" t="s">
        <v>140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83</v>
      </c>
      <c r="BK193" s="217">
        <f>ROUND(I193*H193,2)</f>
        <v>0</v>
      </c>
      <c r="BL193" s="18" t="s">
        <v>195</v>
      </c>
      <c r="BM193" s="216" t="s">
        <v>289</v>
      </c>
    </row>
    <row r="194" s="2" customFormat="1">
      <c r="A194" s="39"/>
      <c r="B194" s="40"/>
      <c r="C194" s="41"/>
      <c r="D194" s="218" t="s">
        <v>149</v>
      </c>
      <c r="E194" s="41"/>
      <c r="F194" s="219" t="s">
        <v>408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149</v>
      </c>
      <c r="AU194" s="18" t="s">
        <v>85</v>
      </c>
    </row>
    <row r="195" s="2" customFormat="1">
      <c r="A195" s="39"/>
      <c r="B195" s="40"/>
      <c r="C195" s="41"/>
      <c r="D195" s="223" t="s">
        <v>151</v>
      </c>
      <c r="E195" s="41"/>
      <c r="F195" s="224" t="s">
        <v>409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151</v>
      </c>
      <c r="AU195" s="18" t="s">
        <v>85</v>
      </c>
    </row>
    <row r="196" s="13" customFormat="1">
      <c r="A196" s="13"/>
      <c r="B196" s="225"/>
      <c r="C196" s="226"/>
      <c r="D196" s="218" t="s">
        <v>153</v>
      </c>
      <c r="E196" s="227" t="s">
        <v>19</v>
      </c>
      <c r="F196" s="228" t="s">
        <v>613</v>
      </c>
      <c r="G196" s="226"/>
      <c r="H196" s="229">
        <v>3279.5279999999998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153</v>
      </c>
      <c r="AU196" s="235" t="s">
        <v>85</v>
      </c>
      <c r="AV196" s="13" t="s">
        <v>85</v>
      </c>
      <c r="AW196" s="13" t="s">
        <v>34</v>
      </c>
      <c r="AX196" s="13" t="s">
        <v>75</v>
      </c>
      <c r="AY196" s="235" t="s">
        <v>140</v>
      </c>
    </row>
    <row r="197" s="14" customFormat="1">
      <c r="A197" s="14"/>
      <c r="B197" s="236"/>
      <c r="C197" s="237"/>
      <c r="D197" s="218" t="s">
        <v>153</v>
      </c>
      <c r="E197" s="238" t="s">
        <v>19</v>
      </c>
      <c r="F197" s="239" t="s">
        <v>155</v>
      </c>
      <c r="G197" s="237"/>
      <c r="H197" s="240">
        <v>3279.5279999999998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153</v>
      </c>
      <c r="AU197" s="246" t="s">
        <v>85</v>
      </c>
      <c r="AV197" s="14" t="s">
        <v>148</v>
      </c>
      <c r="AW197" s="14" t="s">
        <v>34</v>
      </c>
      <c r="AX197" s="14" t="s">
        <v>83</v>
      </c>
      <c r="AY197" s="246" t="s">
        <v>140</v>
      </c>
    </row>
    <row r="198" s="2" customFormat="1" ht="16.5" customHeight="1">
      <c r="A198" s="39"/>
      <c r="B198" s="40"/>
      <c r="C198" s="247" t="s">
        <v>219</v>
      </c>
      <c r="D198" s="247" t="s">
        <v>244</v>
      </c>
      <c r="E198" s="248" t="s">
        <v>614</v>
      </c>
      <c r="F198" s="249" t="s">
        <v>615</v>
      </c>
      <c r="G198" s="250" t="s">
        <v>146</v>
      </c>
      <c r="H198" s="251">
        <v>1238.5799999999999</v>
      </c>
      <c r="I198" s="252"/>
      <c r="J198" s="253">
        <f>ROUND(I198*H198,2)</f>
        <v>0</v>
      </c>
      <c r="K198" s="249" t="s">
        <v>147</v>
      </c>
      <c r="L198" s="254"/>
      <c r="M198" s="255" t="s">
        <v>19</v>
      </c>
      <c r="N198" s="256" t="s">
        <v>46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247</v>
      </c>
      <c r="AT198" s="216" t="s">
        <v>244</v>
      </c>
      <c r="AU198" s="216" t="s">
        <v>85</v>
      </c>
      <c r="AY198" s="18" t="s">
        <v>140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83</v>
      </c>
      <c r="BK198" s="217">
        <f>ROUND(I198*H198,2)</f>
        <v>0</v>
      </c>
      <c r="BL198" s="18" t="s">
        <v>195</v>
      </c>
      <c r="BM198" s="216" t="s">
        <v>295</v>
      </c>
    </row>
    <row r="199" s="2" customFormat="1">
      <c r="A199" s="39"/>
      <c r="B199" s="40"/>
      <c r="C199" s="41"/>
      <c r="D199" s="218" t="s">
        <v>149</v>
      </c>
      <c r="E199" s="41"/>
      <c r="F199" s="219" t="s">
        <v>615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149</v>
      </c>
      <c r="AU199" s="18" t="s">
        <v>85</v>
      </c>
    </row>
    <row r="200" s="13" customFormat="1">
      <c r="A200" s="13"/>
      <c r="B200" s="225"/>
      <c r="C200" s="226"/>
      <c r="D200" s="218" t="s">
        <v>153</v>
      </c>
      <c r="E200" s="227" t="s">
        <v>19</v>
      </c>
      <c r="F200" s="228" t="s">
        <v>616</v>
      </c>
      <c r="G200" s="226"/>
      <c r="H200" s="229">
        <v>1238.5799999999999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153</v>
      </c>
      <c r="AU200" s="235" t="s">
        <v>85</v>
      </c>
      <c r="AV200" s="13" t="s">
        <v>85</v>
      </c>
      <c r="AW200" s="13" t="s">
        <v>34</v>
      </c>
      <c r="AX200" s="13" t="s">
        <v>75</v>
      </c>
      <c r="AY200" s="235" t="s">
        <v>140</v>
      </c>
    </row>
    <row r="201" s="14" customFormat="1">
      <c r="A201" s="14"/>
      <c r="B201" s="236"/>
      <c r="C201" s="237"/>
      <c r="D201" s="218" t="s">
        <v>153</v>
      </c>
      <c r="E201" s="238" t="s">
        <v>19</v>
      </c>
      <c r="F201" s="239" t="s">
        <v>155</v>
      </c>
      <c r="G201" s="237"/>
      <c r="H201" s="240">
        <v>1238.5799999999999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153</v>
      </c>
      <c r="AU201" s="246" t="s">
        <v>85</v>
      </c>
      <c r="AV201" s="14" t="s">
        <v>148</v>
      </c>
      <c r="AW201" s="14" t="s">
        <v>34</v>
      </c>
      <c r="AX201" s="14" t="s">
        <v>83</v>
      </c>
      <c r="AY201" s="246" t="s">
        <v>140</v>
      </c>
    </row>
    <row r="202" s="2" customFormat="1" ht="16.5" customHeight="1">
      <c r="A202" s="39"/>
      <c r="B202" s="40"/>
      <c r="C202" s="247" t="s">
        <v>300</v>
      </c>
      <c r="D202" s="247" t="s">
        <v>244</v>
      </c>
      <c r="E202" s="248" t="s">
        <v>415</v>
      </c>
      <c r="F202" s="249" t="s">
        <v>416</v>
      </c>
      <c r="G202" s="250" t="s">
        <v>146</v>
      </c>
      <c r="H202" s="251">
        <v>255.78</v>
      </c>
      <c r="I202" s="252"/>
      <c r="J202" s="253">
        <f>ROUND(I202*H202,2)</f>
        <v>0</v>
      </c>
      <c r="K202" s="249" t="s">
        <v>147</v>
      </c>
      <c r="L202" s="254"/>
      <c r="M202" s="255" t="s">
        <v>19</v>
      </c>
      <c r="N202" s="256" t="s">
        <v>46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247</v>
      </c>
      <c r="AT202" s="216" t="s">
        <v>244</v>
      </c>
      <c r="AU202" s="216" t="s">
        <v>85</v>
      </c>
      <c r="AY202" s="18" t="s">
        <v>140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195</v>
      </c>
      <c r="BM202" s="216" t="s">
        <v>303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416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85</v>
      </c>
    </row>
    <row r="204" s="2" customFormat="1" ht="16.5" customHeight="1">
      <c r="A204" s="39"/>
      <c r="B204" s="40"/>
      <c r="C204" s="247" t="s">
        <v>229</v>
      </c>
      <c r="D204" s="247" t="s">
        <v>244</v>
      </c>
      <c r="E204" s="248" t="s">
        <v>617</v>
      </c>
      <c r="F204" s="249" t="s">
        <v>618</v>
      </c>
      <c r="G204" s="250" t="s">
        <v>146</v>
      </c>
      <c r="H204" s="251">
        <v>1238.5799999999999</v>
      </c>
      <c r="I204" s="252"/>
      <c r="J204" s="253">
        <f>ROUND(I204*H204,2)</f>
        <v>0</v>
      </c>
      <c r="K204" s="249" t="s">
        <v>147</v>
      </c>
      <c r="L204" s="254"/>
      <c r="M204" s="255" t="s">
        <v>19</v>
      </c>
      <c r="N204" s="256" t="s">
        <v>46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247</v>
      </c>
      <c r="AT204" s="216" t="s">
        <v>244</v>
      </c>
      <c r="AU204" s="216" t="s">
        <v>85</v>
      </c>
      <c r="AY204" s="18" t="s">
        <v>140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83</v>
      </c>
      <c r="BK204" s="217">
        <f>ROUND(I204*H204,2)</f>
        <v>0</v>
      </c>
      <c r="BL204" s="18" t="s">
        <v>195</v>
      </c>
      <c r="BM204" s="216" t="s">
        <v>309</v>
      </c>
    </row>
    <row r="205" s="2" customFormat="1">
      <c r="A205" s="39"/>
      <c r="B205" s="40"/>
      <c r="C205" s="41"/>
      <c r="D205" s="218" t="s">
        <v>149</v>
      </c>
      <c r="E205" s="41"/>
      <c r="F205" s="219" t="s">
        <v>618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149</v>
      </c>
      <c r="AU205" s="18" t="s">
        <v>85</v>
      </c>
    </row>
    <row r="206" s="13" customFormat="1">
      <c r="A206" s="13"/>
      <c r="B206" s="225"/>
      <c r="C206" s="226"/>
      <c r="D206" s="218" t="s">
        <v>153</v>
      </c>
      <c r="E206" s="227" t="s">
        <v>19</v>
      </c>
      <c r="F206" s="228" t="s">
        <v>616</v>
      </c>
      <c r="G206" s="226"/>
      <c r="H206" s="229">
        <v>1238.5799999999999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153</v>
      </c>
      <c r="AU206" s="235" t="s">
        <v>85</v>
      </c>
      <c r="AV206" s="13" t="s">
        <v>85</v>
      </c>
      <c r="AW206" s="13" t="s">
        <v>34</v>
      </c>
      <c r="AX206" s="13" t="s">
        <v>75</v>
      </c>
      <c r="AY206" s="235" t="s">
        <v>140</v>
      </c>
    </row>
    <row r="207" s="14" customFormat="1">
      <c r="A207" s="14"/>
      <c r="B207" s="236"/>
      <c r="C207" s="237"/>
      <c r="D207" s="218" t="s">
        <v>153</v>
      </c>
      <c r="E207" s="238" t="s">
        <v>19</v>
      </c>
      <c r="F207" s="239" t="s">
        <v>155</v>
      </c>
      <c r="G207" s="237"/>
      <c r="H207" s="240">
        <v>1238.5799999999999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153</v>
      </c>
      <c r="AU207" s="246" t="s">
        <v>85</v>
      </c>
      <c r="AV207" s="14" t="s">
        <v>148</v>
      </c>
      <c r="AW207" s="14" t="s">
        <v>34</v>
      </c>
      <c r="AX207" s="14" t="s">
        <v>83</v>
      </c>
      <c r="AY207" s="246" t="s">
        <v>140</v>
      </c>
    </row>
    <row r="208" s="2" customFormat="1" ht="21.75" customHeight="1">
      <c r="A208" s="39"/>
      <c r="B208" s="40"/>
      <c r="C208" s="205" t="s">
        <v>311</v>
      </c>
      <c r="D208" s="205" t="s">
        <v>143</v>
      </c>
      <c r="E208" s="206" t="s">
        <v>419</v>
      </c>
      <c r="F208" s="207" t="s">
        <v>420</v>
      </c>
      <c r="G208" s="208" t="s">
        <v>146</v>
      </c>
      <c r="H208" s="209">
        <v>936</v>
      </c>
      <c r="I208" s="210"/>
      <c r="J208" s="211">
        <f>ROUND(I208*H208,2)</f>
        <v>0</v>
      </c>
      <c r="K208" s="207" t="s">
        <v>147</v>
      </c>
      <c r="L208" s="45"/>
      <c r="M208" s="212" t="s">
        <v>19</v>
      </c>
      <c r="N208" s="213" t="s">
        <v>46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195</v>
      </c>
      <c r="AT208" s="216" t="s">
        <v>143</v>
      </c>
      <c r="AU208" s="216" t="s">
        <v>85</v>
      </c>
      <c r="AY208" s="18" t="s">
        <v>140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83</v>
      </c>
      <c r="BK208" s="217">
        <f>ROUND(I208*H208,2)</f>
        <v>0</v>
      </c>
      <c r="BL208" s="18" t="s">
        <v>195</v>
      </c>
      <c r="BM208" s="216" t="s">
        <v>314</v>
      </c>
    </row>
    <row r="209" s="2" customFormat="1">
      <c r="A209" s="39"/>
      <c r="B209" s="40"/>
      <c r="C209" s="41"/>
      <c r="D209" s="218" t="s">
        <v>149</v>
      </c>
      <c r="E209" s="41"/>
      <c r="F209" s="219" t="s">
        <v>421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149</v>
      </c>
      <c r="AU209" s="18" t="s">
        <v>85</v>
      </c>
    </row>
    <row r="210" s="2" customFormat="1">
      <c r="A210" s="39"/>
      <c r="B210" s="40"/>
      <c r="C210" s="41"/>
      <c r="D210" s="223" t="s">
        <v>151</v>
      </c>
      <c r="E210" s="41"/>
      <c r="F210" s="224" t="s">
        <v>422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151</v>
      </c>
      <c r="AU210" s="18" t="s">
        <v>85</v>
      </c>
    </row>
    <row r="211" s="13" customFormat="1">
      <c r="A211" s="13"/>
      <c r="B211" s="225"/>
      <c r="C211" s="226"/>
      <c r="D211" s="218" t="s">
        <v>153</v>
      </c>
      <c r="E211" s="227" t="s">
        <v>19</v>
      </c>
      <c r="F211" s="228" t="s">
        <v>610</v>
      </c>
      <c r="G211" s="226"/>
      <c r="H211" s="229">
        <v>936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153</v>
      </c>
      <c r="AU211" s="235" t="s">
        <v>85</v>
      </c>
      <c r="AV211" s="13" t="s">
        <v>85</v>
      </c>
      <c r="AW211" s="13" t="s">
        <v>34</v>
      </c>
      <c r="AX211" s="13" t="s">
        <v>75</v>
      </c>
      <c r="AY211" s="235" t="s">
        <v>140</v>
      </c>
    </row>
    <row r="212" s="14" customFormat="1">
      <c r="A212" s="14"/>
      <c r="B212" s="236"/>
      <c r="C212" s="237"/>
      <c r="D212" s="218" t="s">
        <v>153</v>
      </c>
      <c r="E212" s="238" t="s">
        <v>19</v>
      </c>
      <c r="F212" s="239" t="s">
        <v>155</v>
      </c>
      <c r="G212" s="237"/>
      <c r="H212" s="240">
        <v>936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153</v>
      </c>
      <c r="AU212" s="246" t="s">
        <v>85</v>
      </c>
      <c r="AV212" s="14" t="s">
        <v>148</v>
      </c>
      <c r="AW212" s="14" t="s">
        <v>34</v>
      </c>
      <c r="AX212" s="14" t="s">
        <v>83</v>
      </c>
      <c r="AY212" s="246" t="s">
        <v>140</v>
      </c>
    </row>
    <row r="213" s="2" customFormat="1" ht="16.5" customHeight="1">
      <c r="A213" s="39"/>
      <c r="B213" s="40"/>
      <c r="C213" s="247" t="s">
        <v>234</v>
      </c>
      <c r="D213" s="247" t="s">
        <v>244</v>
      </c>
      <c r="E213" s="248" t="s">
        <v>425</v>
      </c>
      <c r="F213" s="249" t="s">
        <v>426</v>
      </c>
      <c r="G213" s="250" t="s">
        <v>374</v>
      </c>
      <c r="H213" s="251">
        <v>46.799999999999997</v>
      </c>
      <c r="I213" s="252"/>
      <c r="J213" s="253">
        <f>ROUND(I213*H213,2)</f>
        <v>0</v>
      </c>
      <c r="K213" s="249" t="s">
        <v>147</v>
      </c>
      <c r="L213" s="254"/>
      <c r="M213" s="255" t="s">
        <v>19</v>
      </c>
      <c r="N213" s="256" t="s">
        <v>46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247</v>
      </c>
      <c r="AT213" s="216" t="s">
        <v>244</v>
      </c>
      <c r="AU213" s="216" t="s">
        <v>85</v>
      </c>
      <c r="AY213" s="18" t="s">
        <v>140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83</v>
      </c>
      <c r="BK213" s="217">
        <f>ROUND(I213*H213,2)</f>
        <v>0</v>
      </c>
      <c r="BL213" s="18" t="s">
        <v>195</v>
      </c>
      <c r="BM213" s="216" t="s">
        <v>317</v>
      </c>
    </row>
    <row r="214" s="2" customFormat="1">
      <c r="A214" s="39"/>
      <c r="B214" s="40"/>
      <c r="C214" s="41"/>
      <c r="D214" s="218" t="s">
        <v>149</v>
      </c>
      <c r="E214" s="41"/>
      <c r="F214" s="219" t="s">
        <v>426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149</v>
      </c>
      <c r="AU214" s="18" t="s">
        <v>85</v>
      </c>
    </row>
    <row r="215" s="13" customFormat="1">
      <c r="A215" s="13"/>
      <c r="B215" s="225"/>
      <c r="C215" s="226"/>
      <c r="D215" s="218" t="s">
        <v>153</v>
      </c>
      <c r="E215" s="227" t="s">
        <v>19</v>
      </c>
      <c r="F215" s="228" t="s">
        <v>619</v>
      </c>
      <c r="G215" s="226"/>
      <c r="H215" s="229">
        <v>46.799999999999997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153</v>
      </c>
      <c r="AU215" s="235" t="s">
        <v>85</v>
      </c>
      <c r="AV215" s="13" t="s">
        <v>85</v>
      </c>
      <c r="AW215" s="13" t="s">
        <v>34</v>
      </c>
      <c r="AX215" s="13" t="s">
        <v>75</v>
      </c>
      <c r="AY215" s="235" t="s">
        <v>140</v>
      </c>
    </row>
    <row r="216" s="14" customFormat="1">
      <c r="A216" s="14"/>
      <c r="B216" s="236"/>
      <c r="C216" s="237"/>
      <c r="D216" s="218" t="s">
        <v>153</v>
      </c>
      <c r="E216" s="238" t="s">
        <v>19</v>
      </c>
      <c r="F216" s="239" t="s">
        <v>155</v>
      </c>
      <c r="G216" s="237"/>
      <c r="H216" s="240">
        <v>46.799999999999997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153</v>
      </c>
      <c r="AU216" s="246" t="s">
        <v>85</v>
      </c>
      <c r="AV216" s="14" t="s">
        <v>148</v>
      </c>
      <c r="AW216" s="14" t="s">
        <v>34</v>
      </c>
      <c r="AX216" s="14" t="s">
        <v>83</v>
      </c>
      <c r="AY216" s="246" t="s">
        <v>140</v>
      </c>
    </row>
    <row r="217" s="2" customFormat="1" ht="16.5" customHeight="1">
      <c r="A217" s="39"/>
      <c r="B217" s="40"/>
      <c r="C217" s="205" t="s">
        <v>318</v>
      </c>
      <c r="D217" s="205" t="s">
        <v>143</v>
      </c>
      <c r="E217" s="206" t="s">
        <v>620</v>
      </c>
      <c r="F217" s="207" t="s">
        <v>621</v>
      </c>
      <c r="G217" s="208" t="s">
        <v>146</v>
      </c>
      <c r="H217" s="209">
        <v>936</v>
      </c>
      <c r="I217" s="210"/>
      <c r="J217" s="211">
        <f>ROUND(I217*H217,2)</f>
        <v>0</v>
      </c>
      <c r="K217" s="207" t="s">
        <v>147</v>
      </c>
      <c r="L217" s="45"/>
      <c r="M217" s="212" t="s">
        <v>19</v>
      </c>
      <c r="N217" s="213" t="s">
        <v>46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195</v>
      </c>
      <c r="AT217" s="216" t="s">
        <v>143</v>
      </c>
      <c r="AU217" s="216" t="s">
        <v>85</v>
      </c>
      <c r="AY217" s="18" t="s">
        <v>140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83</v>
      </c>
      <c r="BK217" s="217">
        <f>ROUND(I217*H217,2)</f>
        <v>0</v>
      </c>
      <c r="BL217" s="18" t="s">
        <v>195</v>
      </c>
      <c r="BM217" s="216" t="s">
        <v>321</v>
      </c>
    </row>
    <row r="218" s="2" customFormat="1">
      <c r="A218" s="39"/>
      <c r="B218" s="40"/>
      <c r="C218" s="41"/>
      <c r="D218" s="218" t="s">
        <v>149</v>
      </c>
      <c r="E218" s="41"/>
      <c r="F218" s="219" t="s">
        <v>621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149</v>
      </c>
      <c r="AU218" s="18" t="s">
        <v>85</v>
      </c>
    </row>
    <row r="219" s="2" customFormat="1">
      <c r="A219" s="39"/>
      <c r="B219" s="40"/>
      <c r="C219" s="41"/>
      <c r="D219" s="223" t="s">
        <v>151</v>
      </c>
      <c r="E219" s="41"/>
      <c r="F219" s="224" t="s">
        <v>622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151</v>
      </c>
      <c r="AU219" s="18" t="s">
        <v>85</v>
      </c>
    </row>
    <row r="220" s="13" customFormat="1">
      <c r="A220" s="13"/>
      <c r="B220" s="225"/>
      <c r="C220" s="226"/>
      <c r="D220" s="218" t="s">
        <v>153</v>
      </c>
      <c r="E220" s="227" t="s">
        <v>19</v>
      </c>
      <c r="F220" s="228" t="s">
        <v>610</v>
      </c>
      <c r="G220" s="226"/>
      <c r="H220" s="229">
        <v>936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153</v>
      </c>
      <c r="AU220" s="235" t="s">
        <v>85</v>
      </c>
      <c r="AV220" s="13" t="s">
        <v>85</v>
      </c>
      <c r="AW220" s="13" t="s">
        <v>34</v>
      </c>
      <c r="AX220" s="13" t="s">
        <v>75</v>
      </c>
      <c r="AY220" s="235" t="s">
        <v>140</v>
      </c>
    </row>
    <row r="221" s="14" customFormat="1">
      <c r="A221" s="14"/>
      <c r="B221" s="236"/>
      <c r="C221" s="237"/>
      <c r="D221" s="218" t="s">
        <v>153</v>
      </c>
      <c r="E221" s="238" t="s">
        <v>19</v>
      </c>
      <c r="F221" s="239" t="s">
        <v>155</v>
      </c>
      <c r="G221" s="237"/>
      <c r="H221" s="240">
        <v>936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153</v>
      </c>
      <c r="AU221" s="246" t="s">
        <v>85</v>
      </c>
      <c r="AV221" s="14" t="s">
        <v>148</v>
      </c>
      <c r="AW221" s="14" t="s">
        <v>34</v>
      </c>
      <c r="AX221" s="14" t="s">
        <v>83</v>
      </c>
      <c r="AY221" s="246" t="s">
        <v>140</v>
      </c>
    </row>
    <row r="222" s="2" customFormat="1" ht="16.5" customHeight="1">
      <c r="A222" s="39"/>
      <c r="B222" s="40"/>
      <c r="C222" s="247" t="s">
        <v>241</v>
      </c>
      <c r="D222" s="247" t="s">
        <v>244</v>
      </c>
      <c r="E222" s="248" t="s">
        <v>551</v>
      </c>
      <c r="F222" s="249" t="s">
        <v>552</v>
      </c>
      <c r="G222" s="250" t="s">
        <v>146</v>
      </c>
      <c r="H222" s="251">
        <v>1184.04</v>
      </c>
      <c r="I222" s="252"/>
      <c r="J222" s="253">
        <f>ROUND(I222*H222,2)</f>
        <v>0</v>
      </c>
      <c r="K222" s="249" t="s">
        <v>147</v>
      </c>
      <c r="L222" s="254"/>
      <c r="M222" s="255" t="s">
        <v>19</v>
      </c>
      <c r="N222" s="256" t="s">
        <v>46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247</v>
      </c>
      <c r="AT222" s="216" t="s">
        <v>244</v>
      </c>
      <c r="AU222" s="216" t="s">
        <v>85</v>
      </c>
      <c r="AY222" s="18" t="s">
        <v>140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83</v>
      </c>
      <c r="BK222" s="217">
        <f>ROUND(I222*H222,2)</f>
        <v>0</v>
      </c>
      <c r="BL222" s="18" t="s">
        <v>195</v>
      </c>
      <c r="BM222" s="216" t="s">
        <v>324</v>
      </c>
    </row>
    <row r="223" s="2" customFormat="1">
      <c r="A223" s="39"/>
      <c r="B223" s="40"/>
      <c r="C223" s="41"/>
      <c r="D223" s="218" t="s">
        <v>149</v>
      </c>
      <c r="E223" s="41"/>
      <c r="F223" s="219" t="s">
        <v>552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149</v>
      </c>
      <c r="AU223" s="18" t="s">
        <v>85</v>
      </c>
    </row>
    <row r="224" s="12" customFormat="1" ht="22.8" customHeight="1">
      <c r="A224" s="12"/>
      <c r="B224" s="189"/>
      <c r="C224" s="190"/>
      <c r="D224" s="191" t="s">
        <v>74</v>
      </c>
      <c r="E224" s="203" t="s">
        <v>428</v>
      </c>
      <c r="F224" s="203" t="s">
        <v>429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SUM(P225:P234)</f>
        <v>0</v>
      </c>
      <c r="Q224" s="197"/>
      <c r="R224" s="198">
        <f>SUM(R225:R234)</f>
        <v>0</v>
      </c>
      <c r="S224" s="197"/>
      <c r="T224" s="199">
        <f>SUM(T225:T234)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85</v>
      </c>
      <c r="AT224" s="201" t="s">
        <v>74</v>
      </c>
      <c r="AU224" s="201" t="s">
        <v>83</v>
      </c>
      <c r="AY224" s="200" t="s">
        <v>140</v>
      </c>
      <c r="BK224" s="202">
        <f>SUM(BK225:BK234)</f>
        <v>0</v>
      </c>
    </row>
    <row r="225" s="2" customFormat="1" ht="16.5" customHeight="1">
      <c r="A225" s="39"/>
      <c r="B225" s="40"/>
      <c r="C225" s="205" t="s">
        <v>327</v>
      </c>
      <c r="D225" s="205" t="s">
        <v>143</v>
      </c>
      <c r="E225" s="206" t="s">
        <v>430</v>
      </c>
      <c r="F225" s="207" t="s">
        <v>431</v>
      </c>
      <c r="G225" s="208" t="s">
        <v>279</v>
      </c>
      <c r="H225" s="209">
        <v>6</v>
      </c>
      <c r="I225" s="210"/>
      <c r="J225" s="211">
        <f>ROUND(I225*H225,2)</f>
        <v>0</v>
      </c>
      <c r="K225" s="207" t="s">
        <v>147</v>
      </c>
      <c r="L225" s="45"/>
      <c r="M225" s="212" t="s">
        <v>19</v>
      </c>
      <c r="N225" s="213" t="s">
        <v>46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195</v>
      </c>
      <c r="AT225" s="216" t="s">
        <v>143</v>
      </c>
      <c r="AU225" s="216" t="s">
        <v>85</v>
      </c>
      <c r="AY225" s="18" t="s">
        <v>140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83</v>
      </c>
      <c r="BK225" s="217">
        <f>ROUND(I225*H225,2)</f>
        <v>0</v>
      </c>
      <c r="BL225" s="18" t="s">
        <v>195</v>
      </c>
      <c r="BM225" s="216" t="s">
        <v>330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432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85</v>
      </c>
    </row>
    <row r="227" s="2" customFormat="1">
      <c r="A227" s="39"/>
      <c r="B227" s="40"/>
      <c r="C227" s="41"/>
      <c r="D227" s="223" t="s">
        <v>151</v>
      </c>
      <c r="E227" s="41"/>
      <c r="F227" s="224" t="s">
        <v>433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151</v>
      </c>
      <c r="AU227" s="18" t="s">
        <v>85</v>
      </c>
    </row>
    <row r="228" s="2" customFormat="1" ht="16.5" customHeight="1">
      <c r="A228" s="39"/>
      <c r="B228" s="40"/>
      <c r="C228" s="205" t="s">
        <v>247</v>
      </c>
      <c r="D228" s="205" t="s">
        <v>143</v>
      </c>
      <c r="E228" s="206" t="s">
        <v>434</v>
      </c>
      <c r="F228" s="207" t="s">
        <v>435</v>
      </c>
      <c r="G228" s="208" t="s">
        <v>279</v>
      </c>
      <c r="H228" s="209">
        <v>6</v>
      </c>
      <c r="I228" s="210"/>
      <c r="J228" s="211">
        <f>ROUND(I228*H228,2)</f>
        <v>0</v>
      </c>
      <c r="K228" s="207" t="s">
        <v>147</v>
      </c>
      <c r="L228" s="45"/>
      <c r="M228" s="212" t="s">
        <v>19</v>
      </c>
      <c r="N228" s="213" t="s">
        <v>46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195</v>
      </c>
      <c r="AT228" s="216" t="s">
        <v>143</v>
      </c>
      <c r="AU228" s="216" t="s">
        <v>85</v>
      </c>
      <c r="AY228" s="18" t="s">
        <v>140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83</v>
      </c>
      <c r="BK228" s="217">
        <f>ROUND(I228*H228,2)</f>
        <v>0</v>
      </c>
      <c r="BL228" s="18" t="s">
        <v>195</v>
      </c>
      <c r="BM228" s="216" t="s">
        <v>364</v>
      </c>
    </row>
    <row r="229" s="2" customFormat="1">
      <c r="A229" s="39"/>
      <c r="B229" s="40"/>
      <c r="C229" s="41"/>
      <c r="D229" s="218" t="s">
        <v>149</v>
      </c>
      <c r="E229" s="41"/>
      <c r="F229" s="219" t="s">
        <v>436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149</v>
      </c>
      <c r="AU229" s="18" t="s">
        <v>85</v>
      </c>
    </row>
    <row r="230" s="2" customFormat="1">
      <c r="A230" s="39"/>
      <c r="B230" s="40"/>
      <c r="C230" s="41"/>
      <c r="D230" s="223" t="s">
        <v>151</v>
      </c>
      <c r="E230" s="41"/>
      <c r="F230" s="224" t="s">
        <v>437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151</v>
      </c>
      <c r="AU230" s="18" t="s">
        <v>85</v>
      </c>
    </row>
    <row r="231" s="2" customFormat="1">
      <c r="A231" s="39"/>
      <c r="B231" s="40"/>
      <c r="C231" s="41"/>
      <c r="D231" s="218" t="s">
        <v>258</v>
      </c>
      <c r="E231" s="41"/>
      <c r="F231" s="257" t="s">
        <v>438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258</v>
      </c>
      <c r="AU231" s="18" t="s">
        <v>85</v>
      </c>
    </row>
    <row r="232" s="2" customFormat="1" ht="21.75" customHeight="1">
      <c r="A232" s="39"/>
      <c r="B232" s="40"/>
      <c r="C232" s="247" t="s">
        <v>339</v>
      </c>
      <c r="D232" s="247" t="s">
        <v>244</v>
      </c>
      <c r="E232" s="248" t="s">
        <v>439</v>
      </c>
      <c r="F232" s="249" t="s">
        <v>440</v>
      </c>
      <c r="G232" s="250" t="s">
        <v>279</v>
      </c>
      <c r="H232" s="251">
        <v>6</v>
      </c>
      <c r="I232" s="252"/>
      <c r="J232" s="253">
        <f>ROUND(I232*H232,2)</f>
        <v>0</v>
      </c>
      <c r="K232" s="249" t="s">
        <v>147</v>
      </c>
      <c r="L232" s="254"/>
      <c r="M232" s="255" t="s">
        <v>19</v>
      </c>
      <c r="N232" s="256" t="s">
        <v>46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247</v>
      </c>
      <c r="AT232" s="216" t="s">
        <v>244</v>
      </c>
      <c r="AU232" s="216" t="s">
        <v>85</v>
      </c>
      <c r="AY232" s="18" t="s">
        <v>140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83</v>
      </c>
      <c r="BK232" s="217">
        <f>ROUND(I232*H232,2)</f>
        <v>0</v>
      </c>
      <c r="BL232" s="18" t="s">
        <v>195</v>
      </c>
      <c r="BM232" s="216" t="s">
        <v>424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440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85</v>
      </c>
    </row>
    <row r="234" s="2" customFormat="1">
      <c r="A234" s="39"/>
      <c r="B234" s="40"/>
      <c r="C234" s="41"/>
      <c r="D234" s="218" t="s">
        <v>258</v>
      </c>
      <c r="E234" s="41"/>
      <c r="F234" s="257" t="s">
        <v>438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258</v>
      </c>
      <c r="AU234" s="18" t="s">
        <v>85</v>
      </c>
    </row>
    <row r="235" s="12" customFormat="1" ht="22.8" customHeight="1">
      <c r="A235" s="12"/>
      <c r="B235" s="189"/>
      <c r="C235" s="190"/>
      <c r="D235" s="191" t="s">
        <v>74</v>
      </c>
      <c r="E235" s="203" t="s">
        <v>275</v>
      </c>
      <c r="F235" s="203" t="s">
        <v>276</v>
      </c>
      <c r="G235" s="190"/>
      <c r="H235" s="190"/>
      <c r="I235" s="193"/>
      <c r="J235" s="204">
        <f>BK235</f>
        <v>0</v>
      </c>
      <c r="K235" s="190"/>
      <c r="L235" s="195"/>
      <c r="M235" s="196"/>
      <c r="N235" s="197"/>
      <c r="O235" s="197"/>
      <c r="P235" s="198">
        <f>SUM(P236:P238)</f>
        <v>0</v>
      </c>
      <c r="Q235" s="197"/>
      <c r="R235" s="198">
        <f>SUM(R236:R238)</f>
        <v>0</v>
      </c>
      <c r="S235" s="197"/>
      <c r="T235" s="199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0" t="s">
        <v>85</v>
      </c>
      <c r="AT235" s="201" t="s">
        <v>74</v>
      </c>
      <c r="AU235" s="201" t="s">
        <v>83</v>
      </c>
      <c r="AY235" s="200" t="s">
        <v>140</v>
      </c>
      <c r="BK235" s="202">
        <f>SUM(BK236:BK238)</f>
        <v>0</v>
      </c>
    </row>
    <row r="236" s="2" customFormat="1" ht="21.75" customHeight="1">
      <c r="A236" s="39"/>
      <c r="B236" s="40"/>
      <c r="C236" s="205" t="s">
        <v>251</v>
      </c>
      <c r="D236" s="205" t="s">
        <v>143</v>
      </c>
      <c r="E236" s="206" t="s">
        <v>277</v>
      </c>
      <c r="F236" s="207" t="s">
        <v>278</v>
      </c>
      <c r="G236" s="208" t="s">
        <v>279</v>
      </c>
      <c r="H236" s="209">
        <v>2</v>
      </c>
      <c r="I236" s="210"/>
      <c r="J236" s="211">
        <f>ROUND(I236*H236,2)</f>
        <v>0</v>
      </c>
      <c r="K236" s="207" t="s">
        <v>280</v>
      </c>
      <c r="L236" s="45"/>
      <c r="M236" s="212" t="s">
        <v>19</v>
      </c>
      <c r="N236" s="213" t="s">
        <v>46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195</v>
      </c>
      <c r="AT236" s="216" t="s">
        <v>143</v>
      </c>
      <c r="AU236" s="216" t="s">
        <v>85</v>
      </c>
      <c r="AY236" s="18" t="s">
        <v>140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83</v>
      </c>
      <c r="BK236" s="217">
        <f>ROUND(I236*H236,2)</f>
        <v>0</v>
      </c>
      <c r="BL236" s="18" t="s">
        <v>195</v>
      </c>
      <c r="BM236" s="216" t="s">
        <v>450</v>
      </c>
    </row>
    <row r="237" s="2" customFormat="1">
      <c r="A237" s="39"/>
      <c r="B237" s="40"/>
      <c r="C237" s="41"/>
      <c r="D237" s="218" t="s">
        <v>149</v>
      </c>
      <c r="E237" s="41"/>
      <c r="F237" s="219" t="s">
        <v>282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149</v>
      </c>
      <c r="AU237" s="18" t="s">
        <v>85</v>
      </c>
    </row>
    <row r="238" s="2" customFormat="1">
      <c r="A238" s="39"/>
      <c r="B238" s="40"/>
      <c r="C238" s="41"/>
      <c r="D238" s="223" t="s">
        <v>151</v>
      </c>
      <c r="E238" s="41"/>
      <c r="F238" s="224" t="s">
        <v>283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151</v>
      </c>
      <c r="AU238" s="18" t="s">
        <v>85</v>
      </c>
    </row>
    <row r="239" s="12" customFormat="1" ht="22.8" customHeight="1">
      <c r="A239" s="12"/>
      <c r="B239" s="189"/>
      <c r="C239" s="190"/>
      <c r="D239" s="191" t="s">
        <v>74</v>
      </c>
      <c r="E239" s="203" t="s">
        <v>284</v>
      </c>
      <c r="F239" s="203" t="s">
        <v>285</v>
      </c>
      <c r="G239" s="190"/>
      <c r="H239" s="190"/>
      <c r="I239" s="193"/>
      <c r="J239" s="204">
        <f>BK239</f>
        <v>0</v>
      </c>
      <c r="K239" s="190"/>
      <c r="L239" s="195"/>
      <c r="M239" s="196"/>
      <c r="N239" s="197"/>
      <c r="O239" s="197"/>
      <c r="P239" s="198">
        <f>SUM(P240:P247)</f>
        <v>0</v>
      </c>
      <c r="Q239" s="197"/>
      <c r="R239" s="198">
        <f>SUM(R240:R247)</f>
        <v>0</v>
      </c>
      <c r="S239" s="197"/>
      <c r="T239" s="199">
        <f>SUM(T240:T247)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0" t="s">
        <v>85</v>
      </c>
      <c r="AT239" s="201" t="s">
        <v>74</v>
      </c>
      <c r="AU239" s="201" t="s">
        <v>83</v>
      </c>
      <c r="AY239" s="200" t="s">
        <v>140</v>
      </c>
      <c r="BK239" s="202">
        <f>SUM(BK240:BK247)</f>
        <v>0</v>
      </c>
    </row>
    <row r="240" s="2" customFormat="1" ht="16.5" customHeight="1">
      <c r="A240" s="39"/>
      <c r="B240" s="40"/>
      <c r="C240" s="205" t="s">
        <v>349</v>
      </c>
      <c r="D240" s="205" t="s">
        <v>143</v>
      </c>
      <c r="E240" s="206" t="s">
        <v>287</v>
      </c>
      <c r="F240" s="207" t="s">
        <v>288</v>
      </c>
      <c r="G240" s="208" t="s">
        <v>146</v>
      </c>
      <c r="H240" s="209">
        <v>143.74799999999999</v>
      </c>
      <c r="I240" s="210"/>
      <c r="J240" s="211">
        <f>ROUND(I240*H240,2)</f>
        <v>0</v>
      </c>
      <c r="K240" s="207" t="s">
        <v>147</v>
      </c>
      <c r="L240" s="45"/>
      <c r="M240" s="212" t="s">
        <v>19</v>
      </c>
      <c r="N240" s="213" t="s">
        <v>46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195</v>
      </c>
      <c r="AT240" s="216" t="s">
        <v>143</v>
      </c>
      <c r="AU240" s="216" t="s">
        <v>85</v>
      </c>
      <c r="AY240" s="18" t="s">
        <v>140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83</v>
      </c>
      <c r="BK240" s="217">
        <f>ROUND(I240*H240,2)</f>
        <v>0</v>
      </c>
      <c r="BL240" s="18" t="s">
        <v>195</v>
      </c>
      <c r="BM240" s="216" t="s">
        <v>453</v>
      </c>
    </row>
    <row r="241" s="2" customFormat="1">
      <c r="A241" s="39"/>
      <c r="B241" s="40"/>
      <c r="C241" s="41"/>
      <c r="D241" s="218" t="s">
        <v>149</v>
      </c>
      <c r="E241" s="41"/>
      <c r="F241" s="219" t="s">
        <v>290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149</v>
      </c>
      <c r="AU241" s="18" t="s">
        <v>85</v>
      </c>
    </row>
    <row r="242" s="2" customFormat="1">
      <c r="A242" s="39"/>
      <c r="B242" s="40"/>
      <c r="C242" s="41"/>
      <c r="D242" s="223" t="s">
        <v>151</v>
      </c>
      <c r="E242" s="41"/>
      <c r="F242" s="224" t="s">
        <v>291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151</v>
      </c>
      <c r="AU242" s="18" t="s">
        <v>85</v>
      </c>
    </row>
    <row r="243" s="13" customFormat="1">
      <c r="A243" s="13"/>
      <c r="B243" s="225"/>
      <c r="C243" s="226"/>
      <c r="D243" s="218" t="s">
        <v>153</v>
      </c>
      <c r="E243" s="227" t="s">
        <v>19</v>
      </c>
      <c r="F243" s="228" t="s">
        <v>623</v>
      </c>
      <c r="G243" s="226"/>
      <c r="H243" s="229">
        <v>143.74799999999999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153</v>
      </c>
      <c r="AU243" s="235" t="s">
        <v>85</v>
      </c>
      <c r="AV243" s="13" t="s">
        <v>85</v>
      </c>
      <c r="AW243" s="13" t="s">
        <v>34</v>
      </c>
      <c r="AX243" s="13" t="s">
        <v>75</v>
      </c>
      <c r="AY243" s="235" t="s">
        <v>140</v>
      </c>
    </row>
    <row r="244" s="14" customFormat="1">
      <c r="A244" s="14"/>
      <c r="B244" s="236"/>
      <c r="C244" s="237"/>
      <c r="D244" s="218" t="s">
        <v>153</v>
      </c>
      <c r="E244" s="238" t="s">
        <v>19</v>
      </c>
      <c r="F244" s="239" t="s">
        <v>155</v>
      </c>
      <c r="G244" s="237"/>
      <c r="H244" s="240">
        <v>143.74799999999999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153</v>
      </c>
      <c r="AU244" s="246" t="s">
        <v>85</v>
      </c>
      <c r="AV244" s="14" t="s">
        <v>148</v>
      </c>
      <c r="AW244" s="14" t="s">
        <v>34</v>
      </c>
      <c r="AX244" s="14" t="s">
        <v>83</v>
      </c>
      <c r="AY244" s="246" t="s">
        <v>140</v>
      </c>
    </row>
    <row r="245" s="2" customFormat="1" ht="16.5" customHeight="1">
      <c r="A245" s="39"/>
      <c r="B245" s="40"/>
      <c r="C245" s="205" t="s">
        <v>257</v>
      </c>
      <c r="D245" s="205" t="s">
        <v>143</v>
      </c>
      <c r="E245" s="206" t="s">
        <v>624</v>
      </c>
      <c r="F245" s="207" t="s">
        <v>625</v>
      </c>
      <c r="G245" s="208" t="s">
        <v>189</v>
      </c>
      <c r="H245" s="209">
        <v>2.0070000000000001</v>
      </c>
      <c r="I245" s="210"/>
      <c r="J245" s="211">
        <f>ROUND(I245*H245,2)</f>
        <v>0</v>
      </c>
      <c r="K245" s="207" t="s">
        <v>147</v>
      </c>
      <c r="L245" s="45"/>
      <c r="M245" s="212" t="s">
        <v>19</v>
      </c>
      <c r="N245" s="213" t="s">
        <v>46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195</v>
      </c>
      <c r="AT245" s="216" t="s">
        <v>143</v>
      </c>
      <c r="AU245" s="216" t="s">
        <v>85</v>
      </c>
      <c r="AY245" s="18" t="s">
        <v>140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83</v>
      </c>
      <c r="BK245" s="217">
        <f>ROUND(I245*H245,2)</f>
        <v>0</v>
      </c>
      <c r="BL245" s="18" t="s">
        <v>195</v>
      </c>
      <c r="BM245" s="216" t="s">
        <v>455</v>
      </c>
    </row>
    <row r="246" s="2" customFormat="1">
      <c r="A246" s="39"/>
      <c r="B246" s="40"/>
      <c r="C246" s="41"/>
      <c r="D246" s="218" t="s">
        <v>149</v>
      </c>
      <c r="E246" s="41"/>
      <c r="F246" s="219" t="s">
        <v>626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149</v>
      </c>
      <c r="AU246" s="18" t="s">
        <v>85</v>
      </c>
    </row>
    <row r="247" s="2" customFormat="1">
      <c r="A247" s="39"/>
      <c r="B247" s="40"/>
      <c r="C247" s="41"/>
      <c r="D247" s="223" t="s">
        <v>151</v>
      </c>
      <c r="E247" s="41"/>
      <c r="F247" s="224" t="s">
        <v>627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151</v>
      </c>
      <c r="AU247" s="18" t="s">
        <v>85</v>
      </c>
    </row>
    <row r="248" s="12" customFormat="1" ht="22.8" customHeight="1">
      <c r="A248" s="12"/>
      <c r="B248" s="189"/>
      <c r="C248" s="190"/>
      <c r="D248" s="191" t="s">
        <v>74</v>
      </c>
      <c r="E248" s="203" t="s">
        <v>298</v>
      </c>
      <c r="F248" s="203" t="s">
        <v>299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SUM(P249:P280)</f>
        <v>0</v>
      </c>
      <c r="Q248" s="197"/>
      <c r="R248" s="198">
        <f>SUM(R249:R280)</f>
        <v>0</v>
      </c>
      <c r="S248" s="197"/>
      <c r="T248" s="199">
        <f>SUM(T249:T280)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85</v>
      </c>
      <c r="AT248" s="201" t="s">
        <v>74</v>
      </c>
      <c r="AU248" s="201" t="s">
        <v>83</v>
      </c>
      <c r="AY248" s="200" t="s">
        <v>140</v>
      </c>
      <c r="BK248" s="202">
        <f>SUM(BK249:BK280)</f>
        <v>0</v>
      </c>
    </row>
    <row r="249" s="2" customFormat="1" ht="16.5" customHeight="1">
      <c r="A249" s="39"/>
      <c r="B249" s="40"/>
      <c r="C249" s="205" t="s">
        <v>361</v>
      </c>
      <c r="D249" s="205" t="s">
        <v>143</v>
      </c>
      <c r="E249" s="206" t="s">
        <v>301</v>
      </c>
      <c r="F249" s="207" t="s">
        <v>302</v>
      </c>
      <c r="G249" s="208" t="s">
        <v>268</v>
      </c>
      <c r="H249" s="209">
        <v>290.39999999999998</v>
      </c>
      <c r="I249" s="210"/>
      <c r="J249" s="211">
        <f>ROUND(I249*H249,2)</f>
        <v>0</v>
      </c>
      <c r="K249" s="207" t="s">
        <v>280</v>
      </c>
      <c r="L249" s="45"/>
      <c r="M249" s="212" t="s">
        <v>19</v>
      </c>
      <c r="N249" s="213" t="s">
        <v>46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195</v>
      </c>
      <c r="AT249" s="216" t="s">
        <v>143</v>
      </c>
      <c r="AU249" s="216" t="s">
        <v>85</v>
      </c>
      <c r="AY249" s="18" t="s">
        <v>140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83</v>
      </c>
      <c r="BK249" s="217">
        <f>ROUND(I249*H249,2)</f>
        <v>0</v>
      </c>
      <c r="BL249" s="18" t="s">
        <v>195</v>
      </c>
      <c r="BM249" s="216" t="s">
        <v>456</v>
      </c>
    </row>
    <row r="250" s="2" customFormat="1">
      <c r="A250" s="39"/>
      <c r="B250" s="40"/>
      <c r="C250" s="41"/>
      <c r="D250" s="218" t="s">
        <v>149</v>
      </c>
      <c r="E250" s="41"/>
      <c r="F250" s="219" t="s">
        <v>304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85</v>
      </c>
    </row>
    <row r="251" s="2" customFormat="1">
      <c r="A251" s="39"/>
      <c r="B251" s="40"/>
      <c r="C251" s="41"/>
      <c r="D251" s="223" t="s">
        <v>151</v>
      </c>
      <c r="E251" s="41"/>
      <c r="F251" s="224" t="s">
        <v>305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151</v>
      </c>
      <c r="AU251" s="18" t="s">
        <v>85</v>
      </c>
    </row>
    <row r="252" s="13" customFormat="1">
      <c r="A252" s="13"/>
      <c r="B252" s="225"/>
      <c r="C252" s="226"/>
      <c r="D252" s="218" t="s">
        <v>153</v>
      </c>
      <c r="E252" s="227" t="s">
        <v>19</v>
      </c>
      <c r="F252" s="228" t="s">
        <v>628</v>
      </c>
      <c r="G252" s="226"/>
      <c r="H252" s="229">
        <v>290.39999999999998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153</v>
      </c>
      <c r="AU252" s="235" t="s">
        <v>85</v>
      </c>
      <c r="AV252" s="13" t="s">
        <v>85</v>
      </c>
      <c r="AW252" s="13" t="s">
        <v>34</v>
      </c>
      <c r="AX252" s="13" t="s">
        <v>75</v>
      </c>
      <c r="AY252" s="235" t="s">
        <v>140</v>
      </c>
    </row>
    <row r="253" s="14" customFormat="1">
      <c r="A253" s="14"/>
      <c r="B253" s="236"/>
      <c r="C253" s="237"/>
      <c r="D253" s="218" t="s">
        <v>153</v>
      </c>
      <c r="E253" s="238" t="s">
        <v>19</v>
      </c>
      <c r="F253" s="239" t="s">
        <v>155</v>
      </c>
      <c r="G253" s="237"/>
      <c r="H253" s="240">
        <v>290.39999999999998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153</v>
      </c>
      <c r="AU253" s="246" t="s">
        <v>85</v>
      </c>
      <c r="AV253" s="14" t="s">
        <v>148</v>
      </c>
      <c r="AW253" s="14" t="s">
        <v>34</v>
      </c>
      <c r="AX253" s="14" t="s">
        <v>83</v>
      </c>
      <c r="AY253" s="246" t="s">
        <v>140</v>
      </c>
    </row>
    <row r="254" s="2" customFormat="1" ht="24.15" customHeight="1">
      <c r="A254" s="39"/>
      <c r="B254" s="40"/>
      <c r="C254" s="205" t="s">
        <v>264</v>
      </c>
      <c r="D254" s="205" t="s">
        <v>143</v>
      </c>
      <c r="E254" s="206" t="s">
        <v>307</v>
      </c>
      <c r="F254" s="207" t="s">
        <v>308</v>
      </c>
      <c r="G254" s="208" t="s">
        <v>268</v>
      </c>
      <c r="H254" s="209">
        <v>290.39999999999998</v>
      </c>
      <c r="I254" s="210"/>
      <c r="J254" s="211">
        <f>ROUND(I254*H254,2)</f>
        <v>0</v>
      </c>
      <c r="K254" s="207" t="s">
        <v>147</v>
      </c>
      <c r="L254" s="45"/>
      <c r="M254" s="212" t="s">
        <v>19</v>
      </c>
      <c r="N254" s="213" t="s">
        <v>46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195</v>
      </c>
      <c r="AT254" s="216" t="s">
        <v>143</v>
      </c>
      <c r="AU254" s="216" t="s">
        <v>85</v>
      </c>
      <c r="AY254" s="18" t="s">
        <v>140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83</v>
      </c>
      <c r="BK254" s="217">
        <f>ROUND(I254*H254,2)</f>
        <v>0</v>
      </c>
      <c r="BL254" s="18" t="s">
        <v>195</v>
      </c>
      <c r="BM254" s="216" t="s">
        <v>458</v>
      </c>
    </row>
    <row r="255" s="2" customFormat="1">
      <c r="A255" s="39"/>
      <c r="B255" s="40"/>
      <c r="C255" s="41"/>
      <c r="D255" s="218" t="s">
        <v>149</v>
      </c>
      <c r="E255" s="41"/>
      <c r="F255" s="219" t="s">
        <v>308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149</v>
      </c>
      <c r="AU255" s="18" t="s">
        <v>85</v>
      </c>
    </row>
    <row r="256" s="2" customFormat="1">
      <c r="A256" s="39"/>
      <c r="B256" s="40"/>
      <c r="C256" s="41"/>
      <c r="D256" s="223" t="s">
        <v>151</v>
      </c>
      <c r="E256" s="41"/>
      <c r="F256" s="224" t="s">
        <v>310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151</v>
      </c>
      <c r="AU256" s="18" t="s">
        <v>85</v>
      </c>
    </row>
    <row r="257" s="13" customFormat="1">
      <c r="A257" s="13"/>
      <c r="B257" s="225"/>
      <c r="C257" s="226"/>
      <c r="D257" s="218" t="s">
        <v>153</v>
      </c>
      <c r="E257" s="227" t="s">
        <v>19</v>
      </c>
      <c r="F257" s="228" t="s">
        <v>628</v>
      </c>
      <c r="G257" s="226"/>
      <c r="H257" s="229">
        <v>290.39999999999998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153</v>
      </c>
      <c r="AU257" s="235" t="s">
        <v>85</v>
      </c>
      <c r="AV257" s="13" t="s">
        <v>85</v>
      </c>
      <c r="AW257" s="13" t="s">
        <v>34</v>
      </c>
      <c r="AX257" s="13" t="s">
        <v>75</v>
      </c>
      <c r="AY257" s="235" t="s">
        <v>140</v>
      </c>
    </row>
    <row r="258" s="14" customFormat="1">
      <c r="A258" s="14"/>
      <c r="B258" s="236"/>
      <c r="C258" s="237"/>
      <c r="D258" s="218" t="s">
        <v>153</v>
      </c>
      <c r="E258" s="238" t="s">
        <v>19</v>
      </c>
      <c r="F258" s="239" t="s">
        <v>155</v>
      </c>
      <c r="G258" s="237"/>
      <c r="H258" s="240">
        <v>290.39999999999998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153</v>
      </c>
      <c r="AU258" s="246" t="s">
        <v>85</v>
      </c>
      <c r="AV258" s="14" t="s">
        <v>148</v>
      </c>
      <c r="AW258" s="14" t="s">
        <v>34</v>
      </c>
      <c r="AX258" s="14" t="s">
        <v>83</v>
      </c>
      <c r="AY258" s="246" t="s">
        <v>140</v>
      </c>
    </row>
    <row r="259" s="2" customFormat="1" ht="16.5" customHeight="1">
      <c r="A259" s="39"/>
      <c r="B259" s="40"/>
      <c r="C259" s="247" t="s">
        <v>462</v>
      </c>
      <c r="D259" s="247" t="s">
        <v>244</v>
      </c>
      <c r="E259" s="248" t="s">
        <v>312</v>
      </c>
      <c r="F259" s="249" t="s">
        <v>563</v>
      </c>
      <c r="G259" s="250" t="s">
        <v>268</v>
      </c>
      <c r="H259" s="251">
        <v>31.199999999999999</v>
      </c>
      <c r="I259" s="252"/>
      <c r="J259" s="253">
        <f>ROUND(I259*H259,2)</f>
        <v>0</v>
      </c>
      <c r="K259" s="249" t="s">
        <v>147</v>
      </c>
      <c r="L259" s="254"/>
      <c r="M259" s="255" t="s">
        <v>19</v>
      </c>
      <c r="N259" s="256" t="s">
        <v>46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247</v>
      </c>
      <c r="AT259" s="216" t="s">
        <v>244</v>
      </c>
      <c r="AU259" s="216" t="s">
        <v>85</v>
      </c>
      <c r="AY259" s="18" t="s">
        <v>140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83</v>
      </c>
      <c r="BK259" s="217">
        <f>ROUND(I259*H259,2)</f>
        <v>0</v>
      </c>
      <c r="BL259" s="18" t="s">
        <v>195</v>
      </c>
      <c r="BM259" s="216" t="s">
        <v>460</v>
      </c>
    </row>
    <row r="260" s="2" customFormat="1">
      <c r="A260" s="39"/>
      <c r="B260" s="40"/>
      <c r="C260" s="41"/>
      <c r="D260" s="218" t="s">
        <v>149</v>
      </c>
      <c r="E260" s="41"/>
      <c r="F260" s="219" t="s">
        <v>563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149</v>
      </c>
      <c r="AU260" s="18" t="s">
        <v>85</v>
      </c>
    </row>
    <row r="261" s="13" customFormat="1">
      <c r="A261" s="13"/>
      <c r="B261" s="225"/>
      <c r="C261" s="226"/>
      <c r="D261" s="218" t="s">
        <v>153</v>
      </c>
      <c r="E261" s="227" t="s">
        <v>19</v>
      </c>
      <c r="F261" s="228" t="s">
        <v>629</v>
      </c>
      <c r="G261" s="226"/>
      <c r="H261" s="229">
        <v>31.199999999999999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153</v>
      </c>
      <c r="AU261" s="235" t="s">
        <v>85</v>
      </c>
      <c r="AV261" s="13" t="s">
        <v>85</v>
      </c>
      <c r="AW261" s="13" t="s">
        <v>34</v>
      </c>
      <c r="AX261" s="13" t="s">
        <v>75</v>
      </c>
      <c r="AY261" s="235" t="s">
        <v>140</v>
      </c>
    </row>
    <row r="262" s="14" customFormat="1">
      <c r="A262" s="14"/>
      <c r="B262" s="236"/>
      <c r="C262" s="237"/>
      <c r="D262" s="218" t="s">
        <v>153</v>
      </c>
      <c r="E262" s="238" t="s">
        <v>19</v>
      </c>
      <c r="F262" s="239" t="s">
        <v>155</v>
      </c>
      <c r="G262" s="237"/>
      <c r="H262" s="240">
        <v>31.199999999999999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153</v>
      </c>
      <c r="AU262" s="246" t="s">
        <v>85</v>
      </c>
      <c r="AV262" s="14" t="s">
        <v>148</v>
      </c>
      <c r="AW262" s="14" t="s">
        <v>34</v>
      </c>
      <c r="AX262" s="14" t="s">
        <v>83</v>
      </c>
      <c r="AY262" s="246" t="s">
        <v>140</v>
      </c>
    </row>
    <row r="263" s="2" customFormat="1" ht="16.5" customHeight="1">
      <c r="A263" s="39"/>
      <c r="B263" s="40"/>
      <c r="C263" s="247" t="s">
        <v>269</v>
      </c>
      <c r="D263" s="247" t="s">
        <v>244</v>
      </c>
      <c r="E263" s="248" t="s">
        <v>315</v>
      </c>
      <c r="F263" s="249" t="s">
        <v>316</v>
      </c>
      <c r="G263" s="250" t="s">
        <v>268</v>
      </c>
      <c r="H263" s="251">
        <v>243.59999999999999</v>
      </c>
      <c r="I263" s="252"/>
      <c r="J263" s="253">
        <f>ROUND(I263*H263,2)</f>
        <v>0</v>
      </c>
      <c r="K263" s="249" t="s">
        <v>147</v>
      </c>
      <c r="L263" s="254"/>
      <c r="M263" s="255" t="s">
        <v>19</v>
      </c>
      <c r="N263" s="256" t="s">
        <v>46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247</v>
      </c>
      <c r="AT263" s="216" t="s">
        <v>244</v>
      </c>
      <c r="AU263" s="216" t="s">
        <v>85</v>
      </c>
      <c r="AY263" s="18" t="s">
        <v>140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83</v>
      </c>
      <c r="BK263" s="217">
        <f>ROUND(I263*H263,2)</f>
        <v>0</v>
      </c>
      <c r="BL263" s="18" t="s">
        <v>195</v>
      </c>
      <c r="BM263" s="216" t="s">
        <v>463</v>
      </c>
    </row>
    <row r="264" s="2" customFormat="1">
      <c r="A264" s="39"/>
      <c r="B264" s="40"/>
      <c r="C264" s="41"/>
      <c r="D264" s="218" t="s">
        <v>149</v>
      </c>
      <c r="E264" s="41"/>
      <c r="F264" s="219" t="s">
        <v>316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149</v>
      </c>
      <c r="AU264" s="18" t="s">
        <v>85</v>
      </c>
    </row>
    <row r="265" s="13" customFormat="1">
      <c r="A265" s="13"/>
      <c r="B265" s="225"/>
      <c r="C265" s="226"/>
      <c r="D265" s="218" t="s">
        <v>153</v>
      </c>
      <c r="E265" s="227" t="s">
        <v>19</v>
      </c>
      <c r="F265" s="228" t="s">
        <v>630</v>
      </c>
      <c r="G265" s="226"/>
      <c r="H265" s="229">
        <v>243.59999999999999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153</v>
      </c>
      <c r="AU265" s="235" t="s">
        <v>85</v>
      </c>
      <c r="AV265" s="13" t="s">
        <v>85</v>
      </c>
      <c r="AW265" s="13" t="s">
        <v>34</v>
      </c>
      <c r="AX265" s="13" t="s">
        <v>75</v>
      </c>
      <c r="AY265" s="235" t="s">
        <v>140</v>
      </c>
    </row>
    <row r="266" s="14" customFormat="1">
      <c r="A266" s="14"/>
      <c r="B266" s="236"/>
      <c r="C266" s="237"/>
      <c r="D266" s="218" t="s">
        <v>153</v>
      </c>
      <c r="E266" s="238" t="s">
        <v>19</v>
      </c>
      <c r="F266" s="239" t="s">
        <v>155</v>
      </c>
      <c r="G266" s="237"/>
      <c r="H266" s="240">
        <v>243.59999999999999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153</v>
      </c>
      <c r="AU266" s="246" t="s">
        <v>85</v>
      </c>
      <c r="AV266" s="14" t="s">
        <v>148</v>
      </c>
      <c r="AW266" s="14" t="s">
        <v>34</v>
      </c>
      <c r="AX266" s="14" t="s">
        <v>83</v>
      </c>
      <c r="AY266" s="246" t="s">
        <v>140</v>
      </c>
    </row>
    <row r="267" s="2" customFormat="1" ht="16.5" customHeight="1">
      <c r="A267" s="39"/>
      <c r="B267" s="40"/>
      <c r="C267" s="247" t="s">
        <v>468</v>
      </c>
      <c r="D267" s="247" t="s">
        <v>244</v>
      </c>
      <c r="E267" s="248" t="s">
        <v>319</v>
      </c>
      <c r="F267" s="249" t="s">
        <v>320</v>
      </c>
      <c r="G267" s="250" t="s">
        <v>268</v>
      </c>
      <c r="H267" s="251">
        <v>15.6</v>
      </c>
      <c r="I267" s="252"/>
      <c r="J267" s="253">
        <f>ROUND(I267*H267,2)</f>
        <v>0</v>
      </c>
      <c r="K267" s="249" t="s">
        <v>147</v>
      </c>
      <c r="L267" s="254"/>
      <c r="M267" s="255" t="s">
        <v>19</v>
      </c>
      <c r="N267" s="256" t="s">
        <v>46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247</v>
      </c>
      <c r="AT267" s="216" t="s">
        <v>244</v>
      </c>
      <c r="AU267" s="216" t="s">
        <v>85</v>
      </c>
      <c r="AY267" s="18" t="s">
        <v>140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83</v>
      </c>
      <c r="BK267" s="217">
        <f>ROUND(I267*H267,2)</f>
        <v>0</v>
      </c>
      <c r="BL267" s="18" t="s">
        <v>195</v>
      </c>
      <c r="BM267" s="216" t="s">
        <v>466</v>
      </c>
    </row>
    <row r="268" s="2" customFormat="1">
      <c r="A268" s="39"/>
      <c r="B268" s="40"/>
      <c r="C268" s="41"/>
      <c r="D268" s="218" t="s">
        <v>149</v>
      </c>
      <c r="E268" s="41"/>
      <c r="F268" s="219" t="s">
        <v>320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149</v>
      </c>
      <c r="AU268" s="18" t="s">
        <v>85</v>
      </c>
    </row>
    <row r="269" s="13" customFormat="1">
      <c r="A269" s="13"/>
      <c r="B269" s="225"/>
      <c r="C269" s="226"/>
      <c r="D269" s="218" t="s">
        <v>153</v>
      </c>
      <c r="E269" s="227" t="s">
        <v>19</v>
      </c>
      <c r="F269" s="228" t="s">
        <v>631</v>
      </c>
      <c r="G269" s="226"/>
      <c r="H269" s="229">
        <v>15.6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153</v>
      </c>
      <c r="AU269" s="235" t="s">
        <v>85</v>
      </c>
      <c r="AV269" s="13" t="s">
        <v>85</v>
      </c>
      <c r="AW269" s="13" t="s">
        <v>34</v>
      </c>
      <c r="AX269" s="13" t="s">
        <v>75</v>
      </c>
      <c r="AY269" s="235" t="s">
        <v>140</v>
      </c>
    </row>
    <row r="270" s="14" customFormat="1">
      <c r="A270" s="14"/>
      <c r="B270" s="236"/>
      <c r="C270" s="237"/>
      <c r="D270" s="218" t="s">
        <v>153</v>
      </c>
      <c r="E270" s="238" t="s">
        <v>19</v>
      </c>
      <c r="F270" s="239" t="s">
        <v>155</v>
      </c>
      <c r="G270" s="237"/>
      <c r="H270" s="240">
        <v>15.6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153</v>
      </c>
      <c r="AU270" s="246" t="s">
        <v>85</v>
      </c>
      <c r="AV270" s="14" t="s">
        <v>148</v>
      </c>
      <c r="AW270" s="14" t="s">
        <v>34</v>
      </c>
      <c r="AX270" s="14" t="s">
        <v>83</v>
      </c>
      <c r="AY270" s="246" t="s">
        <v>140</v>
      </c>
    </row>
    <row r="271" s="2" customFormat="1" ht="16.5" customHeight="1">
      <c r="A271" s="39"/>
      <c r="B271" s="40"/>
      <c r="C271" s="247" t="s">
        <v>274</v>
      </c>
      <c r="D271" s="247" t="s">
        <v>244</v>
      </c>
      <c r="E271" s="248" t="s">
        <v>322</v>
      </c>
      <c r="F271" s="249" t="s">
        <v>323</v>
      </c>
      <c r="G271" s="250" t="s">
        <v>268</v>
      </c>
      <c r="H271" s="251">
        <v>290.39999999999998</v>
      </c>
      <c r="I271" s="252"/>
      <c r="J271" s="253">
        <f>ROUND(I271*H271,2)</f>
        <v>0</v>
      </c>
      <c r="K271" s="249" t="s">
        <v>147</v>
      </c>
      <c r="L271" s="254"/>
      <c r="M271" s="255" t="s">
        <v>19</v>
      </c>
      <c r="N271" s="256" t="s">
        <v>46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247</v>
      </c>
      <c r="AT271" s="216" t="s">
        <v>244</v>
      </c>
      <c r="AU271" s="216" t="s">
        <v>85</v>
      </c>
      <c r="AY271" s="18" t="s">
        <v>140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83</v>
      </c>
      <c r="BK271" s="217">
        <f>ROUND(I271*H271,2)</f>
        <v>0</v>
      </c>
      <c r="BL271" s="18" t="s">
        <v>195</v>
      </c>
      <c r="BM271" s="216" t="s">
        <v>470</v>
      </c>
    </row>
    <row r="272" s="2" customFormat="1">
      <c r="A272" s="39"/>
      <c r="B272" s="40"/>
      <c r="C272" s="41"/>
      <c r="D272" s="218" t="s">
        <v>149</v>
      </c>
      <c r="E272" s="41"/>
      <c r="F272" s="219" t="s">
        <v>323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149</v>
      </c>
      <c r="AU272" s="18" t="s">
        <v>85</v>
      </c>
    </row>
    <row r="273" s="2" customFormat="1">
      <c r="A273" s="39"/>
      <c r="B273" s="40"/>
      <c r="C273" s="41"/>
      <c r="D273" s="218" t="s">
        <v>258</v>
      </c>
      <c r="E273" s="41"/>
      <c r="F273" s="257" t="s">
        <v>325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258</v>
      </c>
      <c r="AU273" s="18" t="s">
        <v>85</v>
      </c>
    </row>
    <row r="274" s="13" customFormat="1">
      <c r="A274" s="13"/>
      <c r="B274" s="225"/>
      <c r="C274" s="226"/>
      <c r="D274" s="218" t="s">
        <v>153</v>
      </c>
      <c r="E274" s="227" t="s">
        <v>19</v>
      </c>
      <c r="F274" s="228" t="s">
        <v>632</v>
      </c>
      <c r="G274" s="226"/>
      <c r="H274" s="229">
        <v>290.39999999999998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153</v>
      </c>
      <c r="AU274" s="235" t="s">
        <v>85</v>
      </c>
      <c r="AV274" s="13" t="s">
        <v>85</v>
      </c>
      <c r="AW274" s="13" t="s">
        <v>34</v>
      </c>
      <c r="AX274" s="13" t="s">
        <v>75</v>
      </c>
      <c r="AY274" s="235" t="s">
        <v>140</v>
      </c>
    </row>
    <row r="275" s="14" customFormat="1">
      <c r="A275" s="14"/>
      <c r="B275" s="236"/>
      <c r="C275" s="237"/>
      <c r="D275" s="218" t="s">
        <v>153</v>
      </c>
      <c r="E275" s="238" t="s">
        <v>19</v>
      </c>
      <c r="F275" s="239" t="s">
        <v>155</v>
      </c>
      <c r="G275" s="237"/>
      <c r="H275" s="240">
        <v>290.39999999999998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153</v>
      </c>
      <c r="AU275" s="246" t="s">
        <v>85</v>
      </c>
      <c r="AV275" s="14" t="s">
        <v>148</v>
      </c>
      <c r="AW275" s="14" t="s">
        <v>34</v>
      </c>
      <c r="AX275" s="14" t="s">
        <v>83</v>
      </c>
      <c r="AY275" s="246" t="s">
        <v>140</v>
      </c>
    </row>
    <row r="276" s="2" customFormat="1" ht="16.5" customHeight="1">
      <c r="A276" s="39"/>
      <c r="B276" s="40"/>
      <c r="C276" s="247" t="s">
        <v>488</v>
      </c>
      <c r="D276" s="247" t="s">
        <v>244</v>
      </c>
      <c r="E276" s="248" t="s">
        <v>328</v>
      </c>
      <c r="F276" s="249" t="s">
        <v>329</v>
      </c>
      <c r="G276" s="250" t="s">
        <v>268</v>
      </c>
      <c r="H276" s="251">
        <v>3.3999999999999999</v>
      </c>
      <c r="I276" s="252"/>
      <c r="J276" s="253">
        <f>ROUND(I276*H276,2)</f>
        <v>0</v>
      </c>
      <c r="K276" s="249" t="s">
        <v>147</v>
      </c>
      <c r="L276" s="254"/>
      <c r="M276" s="255" t="s">
        <v>19</v>
      </c>
      <c r="N276" s="256" t="s">
        <v>46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247</v>
      </c>
      <c r="AT276" s="216" t="s">
        <v>244</v>
      </c>
      <c r="AU276" s="216" t="s">
        <v>85</v>
      </c>
      <c r="AY276" s="18" t="s">
        <v>140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83</v>
      </c>
      <c r="BK276" s="217">
        <f>ROUND(I276*H276,2)</f>
        <v>0</v>
      </c>
      <c r="BL276" s="18" t="s">
        <v>195</v>
      </c>
      <c r="BM276" s="216" t="s">
        <v>481</v>
      </c>
    </row>
    <row r="277" s="2" customFormat="1">
      <c r="A277" s="39"/>
      <c r="B277" s="40"/>
      <c r="C277" s="41"/>
      <c r="D277" s="218" t="s">
        <v>149</v>
      </c>
      <c r="E277" s="41"/>
      <c r="F277" s="219" t="s">
        <v>329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149</v>
      </c>
      <c r="AU277" s="18" t="s">
        <v>85</v>
      </c>
    </row>
    <row r="278" s="2" customFormat="1">
      <c r="A278" s="39"/>
      <c r="B278" s="40"/>
      <c r="C278" s="41"/>
      <c r="D278" s="218" t="s">
        <v>258</v>
      </c>
      <c r="E278" s="41"/>
      <c r="F278" s="257" t="s">
        <v>325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258</v>
      </c>
      <c r="AU278" s="18" t="s">
        <v>85</v>
      </c>
    </row>
    <row r="279" s="13" customFormat="1">
      <c r="A279" s="13"/>
      <c r="B279" s="225"/>
      <c r="C279" s="226"/>
      <c r="D279" s="218" t="s">
        <v>153</v>
      </c>
      <c r="E279" s="227" t="s">
        <v>19</v>
      </c>
      <c r="F279" s="228" t="s">
        <v>633</v>
      </c>
      <c r="G279" s="226"/>
      <c r="H279" s="229">
        <v>3.3999999999999999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153</v>
      </c>
      <c r="AU279" s="235" t="s">
        <v>85</v>
      </c>
      <c r="AV279" s="13" t="s">
        <v>85</v>
      </c>
      <c r="AW279" s="13" t="s">
        <v>34</v>
      </c>
      <c r="AX279" s="13" t="s">
        <v>75</v>
      </c>
      <c r="AY279" s="235" t="s">
        <v>140</v>
      </c>
    </row>
    <row r="280" s="14" customFormat="1">
      <c r="A280" s="14"/>
      <c r="B280" s="236"/>
      <c r="C280" s="237"/>
      <c r="D280" s="218" t="s">
        <v>153</v>
      </c>
      <c r="E280" s="238" t="s">
        <v>19</v>
      </c>
      <c r="F280" s="239" t="s">
        <v>155</v>
      </c>
      <c r="G280" s="237"/>
      <c r="H280" s="240">
        <v>3.3999999999999999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153</v>
      </c>
      <c r="AU280" s="246" t="s">
        <v>85</v>
      </c>
      <c r="AV280" s="14" t="s">
        <v>148</v>
      </c>
      <c r="AW280" s="14" t="s">
        <v>34</v>
      </c>
      <c r="AX280" s="14" t="s">
        <v>83</v>
      </c>
      <c r="AY280" s="246" t="s">
        <v>140</v>
      </c>
    </row>
    <row r="281" s="12" customFormat="1" ht="22.8" customHeight="1">
      <c r="A281" s="12"/>
      <c r="B281" s="189"/>
      <c r="C281" s="190"/>
      <c r="D281" s="191" t="s">
        <v>74</v>
      </c>
      <c r="E281" s="203" t="s">
        <v>332</v>
      </c>
      <c r="F281" s="203" t="s">
        <v>333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SUM(P282:P298)</f>
        <v>0</v>
      </c>
      <c r="Q281" s="197"/>
      <c r="R281" s="198">
        <f>SUM(R282:R298)</f>
        <v>0.12693599999999999</v>
      </c>
      <c r="S281" s="197"/>
      <c r="T281" s="199">
        <f>SUM(T282:T298)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85</v>
      </c>
      <c r="AT281" s="201" t="s">
        <v>74</v>
      </c>
      <c r="AU281" s="201" t="s">
        <v>83</v>
      </c>
      <c r="AY281" s="200" t="s">
        <v>140</v>
      </c>
      <c r="BK281" s="202">
        <f>SUM(BK282:BK298)</f>
        <v>0</v>
      </c>
    </row>
    <row r="282" s="2" customFormat="1" ht="16.5" customHeight="1">
      <c r="A282" s="39"/>
      <c r="B282" s="40"/>
      <c r="C282" s="205" t="s">
        <v>281</v>
      </c>
      <c r="D282" s="205" t="s">
        <v>143</v>
      </c>
      <c r="E282" s="206" t="s">
        <v>334</v>
      </c>
      <c r="F282" s="207" t="s">
        <v>335</v>
      </c>
      <c r="G282" s="208" t="s">
        <v>279</v>
      </c>
      <c r="H282" s="209">
        <v>20</v>
      </c>
      <c r="I282" s="210"/>
      <c r="J282" s="211">
        <f>ROUND(I282*H282,2)</f>
        <v>0</v>
      </c>
      <c r="K282" s="207" t="s">
        <v>147</v>
      </c>
      <c r="L282" s="45"/>
      <c r="M282" s="212" t="s">
        <v>19</v>
      </c>
      <c r="N282" s="213" t="s">
        <v>46</v>
      </c>
      <c r="O282" s="85"/>
      <c r="P282" s="214">
        <f>O282*H282</f>
        <v>0</v>
      </c>
      <c r="Q282" s="214">
        <v>0.00017000000000000001</v>
      </c>
      <c r="R282" s="214">
        <f>Q282*H282</f>
        <v>0.0034000000000000002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195</v>
      </c>
      <c r="AT282" s="216" t="s">
        <v>143</v>
      </c>
      <c r="AU282" s="216" t="s">
        <v>85</v>
      </c>
      <c r="AY282" s="18" t="s">
        <v>140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83</v>
      </c>
      <c r="BK282" s="217">
        <f>ROUND(I282*H282,2)</f>
        <v>0</v>
      </c>
      <c r="BL282" s="18" t="s">
        <v>195</v>
      </c>
      <c r="BM282" s="216" t="s">
        <v>634</v>
      </c>
    </row>
    <row r="283" s="2" customFormat="1">
      <c r="A283" s="39"/>
      <c r="B283" s="40"/>
      <c r="C283" s="41"/>
      <c r="D283" s="218" t="s">
        <v>149</v>
      </c>
      <c r="E283" s="41"/>
      <c r="F283" s="219" t="s">
        <v>337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149</v>
      </c>
      <c r="AU283" s="18" t="s">
        <v>85</v>
      </c>
    </row>
    <row r="284" s="2" customFormat="1">
      <c r="A284" s="39"/>
      <c r="B284" s="40"/>
      <c r="C284" s="41"/>
      <c r="D284" s="223" t="s">
        <v>151</v>
      </c>
      <c r="E284" s="41"/>
      <c r="F284" s="224" t="s">
        <v>338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151</v>
      </c>
      <c r="AU284" s="18" t="s">
        <v>85</v>
      </c>
    </row>
    <row r="285" s="2" customFormat="1" ht="16.5" customHeight="1">
      <c r="A285" s="39"/>
      <c r="B285" s="40"/>
      <c r="C285" s="247" t="s">
        <v>566</v>
      </c>
      <c r="D285" s="247" t="s">
        <v>244</v>
      </c>
      <c r="E285" s="248" t="s">
        <v>340</v>
      </c>
      <c r="F285" s="249" t="s">
        <v>341</v>
      </c>
      <c r="G285" s="250" t="s">
        <v>279</v>
      </c>
      <c r="H285" s="251">
        <v>20</v>
      </c>
      <c r="I285" s="252"/>
      <c r="J285" s="253">
        <f>ROUND(I285*H285,2)</f>
        <v>0</v>
      </c>
      <c r="K285" s="249" t="s">
        <v>147</v>
      </c>
      <c r="L285" s="254"/>
      <c r="M285" s="255" t="s">
        <v>19</v>
      </c>
      <c r="N285" s="256" t="s">
        <v>46</v>
      </c>
      <c r="O285" s="85"/>
      <c r="P285" s="214">
        <f>O285*H285</f>
        <v>0</v>
      </c>
      <c r="Q285" s="214">
        <v>0.0026900000000000001</v>
      </c>
      <c r="R285" s="214">
        <f>Q285*H285</f>
        <v>0.053800000000000001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247</v>
      </c>
      <c r="AT285" s="216" t="s">
        <v>244</v>
      </c>
      <c r="AU285" s="216" t="s">
        <v>85</v>
      </c>
      <c r="AY285" s="18" t="s">
        <v>140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83</v>
      </c>
      <c r="BK285" s="217">
        <f>ROUND(I285*H285,2)</f>
        <v>0</v>
      </c>
      <c r="BL285" s="18" t="s">
        <v>195</v>
      </c>
      <c r="BM285" s="216" t="s">
        <v>635</v>
      </c>
    </row>
    <row r="286" s="2" customFormat="1">
      <c r="A286" s="39"/>
      <c r="B286" s="40"/>
      <c r="C286" s="41"/>
      <c r="D286" s="218" t="s">
        <v>149</v>
      </c>
      <c r="E286" s="41"/>
      <c r="F286" s="219" t="s">
        <v>341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149</v>
      </c>
      <c r="AU286" s="18" t="s">
        <v>85</v>
      </c>
    </row>
    <row r="287" s="2" customFormat="1" ht="21.75" customHeight="1">
      <c r="A287" s="39"/>
      <c r="B287" s="40"/>
      <c r="C287" s="205" t="s">
        <v>289</v>
      </c>
      <c r="D287" s="205" t="s">
        <v>143</v>
      </c>
      <c r="E287" s="206" t="s">
        <v>569</v>
      </c>
      <c r="F287" s="207" t="s">
        <v>570</v>
      </c>
      <c r="G287" s="208" t="s">
        <v>345</v>
      </c>
      <c r="H287" s="209">
        <v>1</v>
      </c>
      <c r="I287" s="210"/>
      <c r="J287" s="211">
        <f>ROUND(I287*H287,2)</f>
        <v>0</v>
      </c>
      <c r="K287" s="207" t="s">
        <v>147</v>
      </c>
      <c r="L287" s="45"/>
      <c r="M287" s="212" t="s">
        <v>19</v>
      </c>
      <c r="N287" s="213" t="s">
        <v>46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195</v>
      </c>
      <c r="AT287" s="216" t="s">
        <v>143</v>
      </c>
      <c r="AU287" s="216" t="s">
        <v>85</v>
      </c>
      <c r="AY287" s="18" t="s">
        <v>140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83</v>
      </c>
      <c r="BK287" s="217">
        <f>ROUND(I287*H287,2)</f>
        <v>0</v>
      </c>
      <c r="BL287" s="18" t="s">
        <v>195</v>
      </c>
      <c r="BM287" s="216" t="s">
        <v>636</v>
      </c>
    </row>
    <row r="288" s="2" customFormat="1">
      <c r="A288" s="39"/>
      <c r="B288" s="40"/>
      <c r="C288" s="41"/>
      <c r="D288" s="218" t="s">
        <v>149</v>
      </c>
      <c r="E288" s="41"/>
      <c r="F288" s="219" t="s">
        <v>572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149</v>
      </c>
      <c r="AU288" s="18" t="s">
        <v>85</v>
      </c>
    </row>
    <row r="289" s="2" customFormat="1">
      <c r="A289" s="39"/>
      <c r="B289" s="40"/>
      <c r="C289" s="41"/>
      <c r="D289" s="223" t="s">
        <v>151</v>
      </c>
      <c r="E289" s="41"/>
      <c r="F289" s="224" t="s">
        <v>573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151</v>
      </c>
      <c r="AU289" s="18" t="s">
        <v>85</v>
      </c>
    </row>
    <row r="290" s="2" customFormat="1" ht="16.5" customHeight="1">
      <c r="A290" s="39"/>
      <c r="B290" s="40"/>
      <c r="C290" s="205" t="s">
        <v>370</v>
      </c>
      <c r="D290" s="205" t="s">
        <v>143</v>
      </c>
      <c r="E290" s="206" t="s">
        <v>350</v>
      </c>
      <c r="F290" s="207" t="s">
        <v>351</v>
      </c>
      <c r="G290" s="208" t="s">
        <v>279</v>
      </c>
      <c r="H290" s="209">
        <v>20</v>
      </c>
      <c r="I290" s="210"/>
      <c r="J290" s="211">
        <f>ROUND(I290*H290,2)</f>
        <v>0</v>
      </c>
      <c r="K290" s="207" t="s">
        <v>147</v>
      </c>
      <c r="L290" s="45"/>
      <c r="M290" s="212" t="s">
        <v>19</v>
      </c>
      <c r="N290" s="213" t="s">
        <v>46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195</v>
      </c>
      <c r="AT290" s="216" t="s">
        <v>143</v>
      </c>
      <c r="AU290" s="216" t="s">
        <v>85</v>
      </c>
      <c r="AY290" s="18" t="s">
        <v>140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83</v>
      </c>
      <c r="BK290" s="217">
        <f>ROUND(I290*H290,2)</f>
        <v>0</v>
      </c>
      <c r="BL290" s="18" t="s">
        <v>195</v>
      </c>
      <c r="BM290" s="216" t="s">
        <v>637</v>
      </c>
    </row>
    <row r="291" s="2" customFormat="1">
      <c r="A291" s="39"/>
      <c r="B291" s="40"/>
      <c r="C291" s="41"/>
      <c r="D291" s="218" t="s">
        <v>149</v>
      </c>
      <c r="E291" s="41"/>
      <c r="F291" s="219" t="s">
        <v>353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149</v>
      </c>
      <c r="AU291" s="18" t="s">
        <v>85</v>
      </c>
    </row>
    <row r="292" s="2" customFormat="1">
      <c r="A292" s="39"/>
      <c r="B292" s="40"/>
      <c r="C292" s="41"/>
      <c r="D292" s="223" t="s">
        <v>151</v>
      </c>
      <c r="E292" s="41"/>
      <c r="F292" s="224" t="s">
        <v>354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151</v>
      </c>
      <c r="AU292" s="18" t="s">
        <v>85</v>
      </c>
    </row>
    <row r="293" s="2" customFormat="1" ht="16.5" customHeight="1">
      <c r="A293" s="39"/>
      <c r="B293" s="40"/>
      <c r="C293" s="247" t="s">
        <v>295</v>
      </c>
      <c r="D293" s="247" t="s">
        <v>244</v>
      </c>
      <c r="E293" s="248" t="s">
        <v>355</v>
      </c>
      <c r="F293" s="249" t="s">
        <v>356</v>
      </c>
      <c r="G293" s="250" t="s">
        <v>268</v>
      </c>
      <c r="H293" s="251">
        <v>290.39999999999998</v>
      </c>
      <c r="I293" s="252"/>
      <c r="J293" s="253">
        <f>ROUND(I293*H293,2)</f>
        <v>0</v>
      </c>
      <c r="K293" s="249" t="s">
        <v>147</v>
      </c>
      <c r="L293" s="254"/>
      <c r="M293" s="255" t="s">
        <v>19</v>
      </c>
      <c r="N293" s="256" t="s">
        <v>46</v>
      </c>
      <c r="O293" s="85"/>
      <c r="P293" s="214">
        <f>O293*H293</f>
        <v>0</v>
      </c>
      <c r="Q293" s="214">
        <v>0.00024000000000000001</v>
      </c>
      <c r="R293" s="214">
        <f>Q293*H293</f>
        <v>0.069695999999999994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247</v>
      </c>
      <c r="AT293" s="216" t="s">
        <v>244</v>
      </c>
      <c r="AU293" s="216" t="s">
        <v>85</v>
      </c>
      <c r="AY293" s="18" t="s">
        <v>140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83</v>
      </c>
      <c r="BK293" s="217">
        <f>ROUND(I293*H293,2)</f>
        <v>0</v>
      </c>
      <c r="BL293" s="18" t="s">
        <v>195</v>
      </c>
      <c r="BM293" s="216" t="s">
        <v>638</v>
      </c>
    </row>
    <row r="294" s="2" customFormat="1">
      <c r="A294" s="39"/>
      <c r="B294" s="40"/>
      <c r="C294" s="41"/>
      <c r="D294" s="218" t="s">
        <v>149</v>
      </c>
      <c r="E294" s="41"/>
      <c r="F294" s="219" t="s">
        <v>356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149</v>
      </c>
      <c r="AU294" s="18" t="s">
        <v>85</v>
      </c>
    </row>
    <row r="295" s="2" customFormat="1" ht="24.15" customHeight="1">
      <c r="A295" s="39"/>
      <c r="B295" s="40"/>
      <c r="C295" s="205" t="s">
        <v>371</v>
      </c>
      <c r="D295" s="205" t="s">
        <v>143</v>
      </c>
      <c r="E295" s="206" t="s">
        <v>576</v>
      </c>
      <c r="F295" s="207" t="s">
        <v>577</v>
      </c>
      <c r="G295" s="208" t="s">
        <v>279</v>
      </c>
      <c r="H295" s="209">
        <v>1</v>
      </c>
      <c r="I295" s="210"/>
      <c r="J295" s="211">
        <f>ROUND(I295*H295,2)</f>
        <v>0</v>
      </c>
      <c r="K295" s="207" t="s">
        <v>147</v>
      </c>
      <c r="L295" s="45"/>
      <c r="M295" s="212" t="s">
        <v>19</v>
      </c>
      <c r="N295" s="213" t="s">
        <v>46</v>
      </c>
      <c r="O295" s="85"/>
      <c r="P295" s="214">
        <f>O295*H295</f>
        <v>0</v>
      </c>
      <c r="Q295" s="214">
        <v>4.0000000000000003E-05</v>
      </c>
      <c r="R295" s="214">
        <f>Q295*H295</f>
        <v>4.0000000000000003E-05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195</v>
      </c>
      <c r="AT295" s="216" t="s">
        <v>143</v>
      </c>
      <c r="AU295" s="216" t="s">
        <v>85</v>
      </c>
      <c r="AY295" s="18" t="s">
        <v>140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83</v>
      </c>
      <c r="BK295" s="217">
        <f>ROUND(I295*H295,2)</f>
        <v>0</v>
      </c>
      <c r="BL295" s="18" t="s">
        <v>195</v>
      </c>
      <c r="BM295" s="216" t="s">
        <v>639</v>
      </c>
    </row>
    <row r="296" s="2" customFormat="1">
      <c r="A296" s="39"/>
      <c r="B296" s="40"/>
      <c r="C296" s="41"/>
      <c r="D296" s="218" t="s">
        <v>149</v>
      </c>
      <c r="E296" s="41"/>
      <c r="F296" s="219" t="s">
        <v>577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149</v>
      </c>
      <c r="AU296" s="18" t="s">
        <v>85</v>
      </c>
    </row>
    <row r="297" s="2" customFormat="1">
      <c r="A297" s="39"/>
      <c r="B297" s="40"/>
      <c r="C297" s="41"/>
      <c r="D297" s="223" t="s">
        <v>151</v>
      </c>
      <c r="E297" s="41"/>
      <c r="F297" s="224" t="s">
        <v>579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151</v>
      </c>
      <c r="AU297" s="18" t="s">
        <v>85</v>
      </c>
    </row>
    <row r="298" s="2" customFormat="1">
      <c r="A298" s="39"/>
      <c r="B298" s="40"/>
      <c r="C298" s="41"/>
      <c r="D298" s="218" t="s">
        <v>258</v>
      </c>
      <c r="E298" s="41"/>
      <c r="F298" s="257" t="s">
        <v>580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258</v>
      </c>
      <c r="AU298" s="18" t="s">
        <v>85</v>
      </c>
    </row>
    <row r="299" s="12" customFormat="1" ht="25.92" customHeight="1">
      <c r="A299" s="12"/>
      <c r="B299" s="189"/>
      <c r="C299" s="190"/>
      <c r="D299" s="191" t="s">
        <v>74</v>
      </c>
      <c r="E299" s="192" t="s">
        <v>244</v>
      </c>
      <c r="F299" s="192" t="s">
        <v>358</v>
      </c>
      <c r="G299" s="190"/>
      <c r="H299" s="190"/>
      <c r="I299" s="193"/>
      <c r="J299" s="194">
        <f>BK299</f>
        <v>0</v>
      </c>
      <c r="K299" s="190"/>
      <c r="L299" s="195"/>
      <c r="M299" s="196"/>
      <c r="N299" s="197"/>
      <c r="O299" s="197"/>
      <c r="P299" s="198">
        <f>P300+P304</f>
        <v>0</v>
      </c>
      <c r="Q299" s="197"/>
      <c r="R299" s="198">
        <f>R300+R304</f>
        <v>0</v>
      </c>
      <c r="S299" s="197"/>
      <c r="T299" s="199">
        <f>T300+T304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0" t="s">
        <v>161</v>
      </c>
      <c r="AT299" s="201" t="s">
        <v>74</v>
      </c>
      <c r="AU299" s="201" t="s">
        <v>75</v>
      </c>
      <c r="AY299" s="200" t="s">
        <v>140</v>
      </c>
      <c r="BK299" s="202">
        <f>BK300+BK304</f>
        <v>0</v>
      </c>
    </row>
    <row r="300" s="12" customFormat="1" ht="22.8" customHeight="1">
      <c r="A300" s="12"/>
      <c r="B300" s="189"/>
      <c r="C300" s="190"/>
      <c r="D300" s="191" t="s">
        <v>74</v>
      </c>
      <c r="E300" s="203" t="s">
        <v>359</v>
      </c>
      <c r="F300" s="203" t="s">
        <v>360</v>
      </c>
      <c r="G300" s="190"/>
      <c r="H300" s="190"/>
      <c r="I300" s="193"/>
      <c r="J300" s="204">
        <f>BK300</f>
        <v>0</v>
      </c>
      <c r="K300" s="190"/>
      <c r="L300" s="195"/>
      <c r="M300" s="196"/>
      <c r="N300" s="197"/>
      <c r="O300" s="197"/>
      <c r="P300" s="198">
        <f>SUM(P301:P303)</f>
        <v>0</v>
      </c>
      <c r="Q300" s="197"/>
      <c r="R300" s="198">
        <f>SUM(R301:R303)</f>
        <v>0</v>
      </c>
      <c r="S300" s="197"/>
      <c r="T300" s="199">
        <f>SUM(T301:T303)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0" t="s">
        <v>161</v>
      </c>
      <c r="AT300" s="201" t="s">
        <v>74</v>
      </c>
      <c r="AU300" s="201" t="s">
        <v>83</v>
      </c>
      <c r="AY300" s="200" t="s">
        <v>140</v>
      </c>
      <c r="BK300" s="202">
        <f>SUM(BK301:BK303)</f>
        <v>0</v>
      </c>
    </row>
    <row r="301" s="2" customFormat="1" ht="16.5" customHeight="1">
      <c r="A301" s="39"/>
      <c r="B301" s="40"/>
      <c r="C301" s="205" t="s">
        <v>303</v>
      </c>
      <c r="D301" s="205" t="s">
        <v>143</v>
      </c>
      <c r="E301" s="206" t="s">
        <v>362</v>
      </c>
      <c r="F301" s="207" t="s">
        <v>363</v>
      </c>
      <c r="G301" s="208" t="s">
        <v>268</v>
      </c>
      <c r="H301" s="209">
        <v>200</v>
      </c>
      <c r="I301" s="210"/>
      <c r="J301" s="211">
        <f>ROUND(I301*H301,2)</f>
        <v>0</v>
      </c>
      <c r="K301" s="207" t="s">
        <v>147</v>
      </c>
      <c r="L301" s="45"/>
      <c r="M301" s="212" t="s">
        <v>19</v>
      </c>
      <c r="N301" s="213" t="s">
        <v>46</v>
      </c>
      <c r="O301" s="85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364</v>
      </c>
      <c r="AT301" s="216" t="s">
        <v>143</v>
      </c>
      <c r="AU301" s="216" t="s">
        <v>85</v>
      </c>
      <c r="AY301" s="18" t="s">
        <v>140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83</v>
      </c>
      <c r="BK301" s="217">
        <f>ROUND(I301*H301,2)</f>
        <v>0</v>
      </c>
      <c r="BL301" s="18" t="s">
        <v>364</v>
      </c>
      <c r="BM301" s="216" t="s">
        <v>485</v>
      </c>
    </row>
    <row r="302" s="2" customFormat="1">
      <c r="A302" s="39"/>
      <c r="B302" s="40"/>
      <c r="C302" s="41"/>
      <c r="D302" s="218" t="s">
        <v>149</v>
      </c>
      <c r="E302" s="41"/>
      <c r="F302" s="219" t="s">
        <v>363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149</v>
      </c>
      <c r="AU302" s="18" t="s">
        <v>85</v>
      </c>
    </row>
    <row r="303" s="2" customFormat="1">
      <c r="A303" s="39"/>
      <c r="B303" s="40"/>
      <c r="C303" s="41"/>
      <c r="D303" s="223" t="s">
        <v>151</v>
      </c>
      <c r="E303" s="41"/>
      <c r="F303" s="224" t="s">
        <v>365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151</v>
      </c>
      <c r="AU303" s="18" t="s">
        <v>85</v>
      </c>
    </row>
    <row r="304" s="12" customFormat="1" ht="22.8" customHeight="1">
      <c r="A304" s="12"/>
      <c r="B304" s="189"/>
      <c r="C304" s="190"/>
      <c r="D304" s="191" t="s">
        <v>74</v>
      </c>
      <c r="E304" s="203" t="s">
        <v>486</v>
      </c>
      <c r="F304" s="203" t="s">
        <v>487</v>
      </c>
      <c r="G304" s="190"/>
      <c r="H304" s="190"/>
      <c r="I304" s="193"/>
      <c r="J304" s="204">
        <f>BK304</f>
        <v>0</v>
      </c>
      <c r="K304" s="190"/>
      <c r="L304" s="195"/>
      <c r="M304" s="196"/>
      <c r="N304" s="197"/>
      <c r="O304" s="197"/>
      <c r="P304" s="198">
        <f>SUM(P305:P318)</f>
        <v>0</v>
      </c>
      <c r="Q304" s="197"/>
      <c r="R304" s="198">
        <f>SUM(R305:R318)</f>
        <v>0</v>
      </c>
      <c r="S304" s="197"/>
      <c r="T304" s="199">
        <f>SUM(T305:T318)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0" t="s">
        <v>161</v>
      </c>
      <c r="AT304" s="201" t="s">
        <v>74</v>
      </c>
      <c r="AU304" s="201" t="s">
        <v>83</v>
      </c>
      <c r="AY304" s="200" t="s">
        <v>140</v>
      </c>
      <c r="BK304" s="202">
        <f>SUM(BK305:BK318)</f>
        <v>0</v>
      </c>
    </row>
    <row r="305" s="2" customFormat="1" ht="16.5" customHeight="1">
      <c r="A305" s="39"/>
      <c r="B305" s="40"/>
      <c r="C305" s="205" t="s">
        <v>383</v>
      </c>
      <c r="D305" s="205" t="s">
        <v>143</v>
      </c>
      <c r="E305" s="206" t="s">
        <v>489</v>
      </c>
      <c r="F305" s="207" t="s">
        <v>490</v>
      </c>
      <c r="G305" s="208" t="s">
        <v>279</v>
      </c>
      <c r="H305" s="209">
        <v>22</v>
      </c>
      <c r="I305" s="210"/>
      <c r="J305" s="211">
        <f>ROUND(I305*H305,2)</f>
        <v>0</v>
      </c>
      <c r="K305" s="207" t="s">
        <v>147</v>
      </c>
      <c r="L305" s="45"/>
      <c r="M305" s="212" t="s">
        <v>19</v>
      </c>
      <c r="N305" s="213" t="s">
        <v>46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364</v>
      </c>
      <c r="AT305" s="216" t="s">
        <v>143</v>
      </c>
      <c r="AU305" s="216" t="s">
        <v>85</v>
      </c>
      <c r="AY305" s="18" t="s">
        <v>140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83</v>
      </c>
      <c r="BK305" s="217">
        <f>ROUND(I305*H305,2)</f>
        <v>0</v>
      </c>
      <c r="BL305" s="18" t="s">
        <v>364</v>
      </c>
      <c r="BM305" s="216" t="s">
        <v>491</v>
      </c>
    </row>
    <row r="306" s="2" customFormat="1">
      <c r="A306" s="39"/>
      <c r="B306" s="40"/>
      <c r="C306" s="41"/>
      <c r="D306" s="218" t="s">
        <v>149</v>
      </c>
      <c r="E306" s="41"/>
      <c r="F306" s="219" t="s">
        <v>492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149</v>
      </c>
      <c r="AU306" s="18" t="s">
        <v>85</v>
      </c>
    </row>
    <row r="307" s="2" customFormat="1">
      <c r="A307" s="39"/>
      <c r="B307" s="40"/>
      <c r="C307" s="41"/>
      <c r="D307" s="223" t="s">
        <v>151</v>
      </c>
      <c r="E307" s="41"/>
      <c r="F307" s="224" t="s">
        <v>493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151</v>
      </c>
      <c r="AU307" s="18" t="s">
        <v>85</v>
      </c>
    </row>
    <row r="308" s="2" customFormat="1">
      <c r="A308" s="39"/>
      <c r="B308" s="40"/>
      <c r="C308" s="41"/>
      <c r="D308" s="218" t="s">
        <v>258</v>
      </c>
      <c r="E308" s="41"/>
      <c r="F308" s="257" t="s">
        <v>494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258</v>
      </c>
      <c r="AU308" s="18" t="s">
        <v>85</v>
      </c>
    </row>
    <row r="309" s="2" customFormat="1" ht="16.5" customHeight="1">
      <c r="A309" s="39"/>
      <c r="B309" s="40"/>
      <c r="C309" s="247" t="s">
        <v>309</v>
      </c>
      <c r="D309" s="247" t="s">
        <v>244</v>
      </c>
      <c r="E309" s="248" t="s">
        <v>495</v>
      </c>
      <c r="F309" s="249" t="s">
        <v>496</v>
      </c>
      <c r="G309" s="250" t="s">
        <v>279</v>
      </c>
      <c r="H309" s="251">
        <v>22</v>
      </c>
      <c r="I309" s="252"/>
      <c r="J309" s="253">
        <f>ROUND(I309*H309,2)</f>
        <v>0</v>
      </c>
      <c r="K309" s="249" t="s">
        <v>147</v>
      </c>
      <c r="L309" s="254"/>
      <c r="M309" s="255" t="s">
        <v>19</v>
      </c>
      <c r="N309" s="256" t="s">
        <v>46</v>
      </c>
      <c r="O309" s="85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497</v>
      </c>
      <c r="AT309" s="216" t="s">
        <v>244</v>
      </c>
      <c r="AU309" s="216" t="s">
        <v>85</v>
      </c>
      <c r="AY309" s="18" t="s">
        <v>140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83</v>
      </c>
      <c r="BK309" s="217">
        <f>ROUND(I309*H309,2)</f>
        <v>0</v>
      </c>
      <c r="BL309" s="18" t="s">
        <v>364</v>
      </c>
      <c r="BM309" s="216" t="s">
        <v>498</v>
      </c>
    </row>
    <row r="310" s="2" customFormat="1">
      <c r="A310" s="39"/>
      <c r="B310" s="40"/>
      <c r="C310" s="41"/>
      <c r="D310" s="218" t="s">
        <v>149</v>
      </c>
      <c r="E310" s="41"/>
      <c r="F310" s="219" t="s">
        <v>496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149</v>
      </c>
      <c r="AU310" s="18" t="s">
        <v>85</v>
      </c>
    </row>
    <row r="311" s="2" customFormat="1">
      <c r="A311" s="39"/>
      <c r="B311" s="40"/>
      <c r="C311" s="41"/>
      <c r="D311" s="218" t="s">
        <v>258</v>
      </c>
      <c r="E311" s="41"/>
      <c r="F311" s="257" t="s">
        <v>494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258</v>
      </c>
      <c r="AU311" s="18" t="s">
        <v>85</v>
      </c>
    </row>
    <row r="312" s="2" customFormat="1" ht="16.5" customHeight="1">
      <c r="A312" s="39"/>
      <c r="B312" s="40"/>
      <c r="C312" s="205" t="s">
        <v>396</v>
      </c>
      <c r="D312" s="205" t="s">
        <v>143</v>
      </c>
      <c r="E312" s="206" t="s">
        <v>640</v>
      </c>
      <c r="F312" s="207" t="s">
        <v>641</v>
      </c>
      <c r="G312" s="208" t="s">
        <v>279</v>
      </c>
      <c r="H312" s="209">
        <v>19</v>
      </c>
      <c r="I312" s="210"/>
      <c r="J312" s="211">
        <f>ROUND(I312*H312,2)</f>
        <v>0</v>
      </c>
      <c r="K312" s="207" t="s">
        <v>147</v>
      </c>
      <c r="L312" s="45"/>
      <c r="M312" s="212" t="s">
        <v>19</v>
      </c>
      <c r="N312" s="213" t="s">
        <v>46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364</v>
      </c>
      <c r="AT312" s="216" t="s">
        <v>143</v>
      </c>
      <c r="AU312" s="216" t="s">
        <v>85</v>
      </c>
      <c r="AY312" s="18" t="s">
        <v>140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83</v>
      </c>
      <c r="BK312" s="217">
        <f>ROUND(I312*H312,2)</f>
        <v>0</v>
      </c>
      <c r="BL312" s="18" t="s">
        <v>364</v>
      </c>
      <c r="BM312" s="216" t="s">
        <v>582</v>
      </c>
    </row>
    <row r="313" s="2" customFormat="1">
      <c r="A313" s="39"/>
      <c r="B313" s="40"/>
      <c r="C313" s="41"/>
      <c r="D313" s="218" t="s">
        <v>149</v>
      </c>
      <c r="E313" s="41"/>
      <c r="F313" s="219" t="s">
        <v>642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149</v>
      </c>
      <c r="AU313" s="18" t="s">
        <v>85</v>
      </c>
    </row>
    <row r="314" s="2" customFormat="1">
      <c r="A314" s="39"/>
      <c r="B314" s="40"/>
      <c r="C314" s="41"/>
      <c r="D314" s="223" t="s">
        <v>151</v>
      </c>
      <c r="E314" s="41"/>
      <c r="F314" s="224" t="s">
        <v>643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151</v>
      </c>
      <c r="AU314" s="18" t="s">
        <v>85</v>
      </c>
    </row>
    <row r="315" s="2" customFormat="1">
      <c r="A315" s="39"/>
      <c r="B315" s="40"/>
      <c r="C315" s="41"/>
      <c r="D315" s="218" t="s">
        <v>258</v>
      </c>
      <c r="E315" s="41"/>
      <c r="F315" s="257" t="s">
        <v>644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258</v>
      </c>
      <c r="AU315" s="18" t="s">
        <v>85</v>
      </c>
    </row>
    <row r="316" s="2" customFormat="1" ht="16.5" customHeight="1">
      <c r="A316" s="39"/>
      <c r="B316" s="40"/>
      <c r="C316" s="247" t="s">
        <v>314</v>
      </c>
      <c r="D316" s="247" t="s">
        <v>244</v>
      </c>
      <c r="E316" s="248" t="s">
        <v>645</v>
      </c>
      <c r="F316" s="249" t="s">
        <v>646</v>
      </c>
      <c r="G316" s="250" t="s">
        <v>279</v>
      </c>
      <c r="H316" s="251">
        <v>19</v>
      </c>
      <c r="I316" s="252"/>
      <c r="J316" s="253">
        <f>ROUND(I316*H316,2)</f>
        <v>0</v>
      </c>
      <c r="K316" s="249" t="s">
        <v>147</v>
      </c>
      <c r="L316" s="254"/>
      <c r="M316" s="255" t="s">
        <v>19</v>
      </c>
      <c r="N316" s="256" t="s">
        <v>46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497</v>
      </c>
      <c r="AT316" s="216" t="s">
        <v>244</v>
      </c>
      <c r="AU316" s="216" t="s">
        <v>85</v>
      </c>
      <c r="AY316" s="18" t="s">
        <v>140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83</v>
      </c>
      <c r="BK316" s="217">
        <f>ROUND(I316*H316,2)</f>
        <v>0</v>
      </c>
      <c r="BL316" s="18" t="s">
        <v>364</v>
      </c>
      <c r="BM316" s="216" t="s">
        <v>583</v>
      </c>
    </row>
    <row r="317" s="2" customFormat="1">
      <c r="A317" s="39"/>
      <c r="B317" s="40"/>
      <c r="C317" s="41"/>
      <c r="D317" s="218" t="s">
        <v>149</v>
      </c>
      <c r="E317" s="41"/>
      <c r="F317" s="219" t="s">
        <v>646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149</v>
      </c>
      <c r="AU317" s="18" t="s">
        <v>85</v>
      </c>
    </row>
    <row r="318" s="2" customFormat="1">
      <c r="A318" s="39"/>
      <c r="B318" s="40"/>
      <c r="C318" s="41"/>
      <c r="D318" s="218" t="s">
        <v>258</v>
      </c>
      <c r="E318" s="41"/>
      <c r="F318" s="257" t="s">
        <v>644</v>
      </c>
      <c r="G318" s="41"/>
      <c r="H318" s="41"/>
      <c r="I318" s="220"/>
      <c r="J318" s="41"/>
      <c r="K318" s="41"/>
      <c r="L318" s="45"/>
      <c r="M318" s="258"/>
      <c r="N318" s="259"/>
      <c r="O318" s="260"/>
      <c r="P318" s="260"/>
      <c r="Q318" s="260"/>
      <c r="R318" s="260"/>
      <c r="S318" s="260"/>
      <c r="T318" s="261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258</v>
      </c>
      <c r="AU318" s="18" t="s">
        <v>85</v>
      </c>
    </row>
    <row r="319" s="2" customFormat="1" ht="6.96" customHeight="1">
      <c r="A319" s="39"/>
      <c r="B319" s="60"/>
      <c r="C319" s="61"/>
      <c r="D319" s="61"/>
      <c r="E319" s="61"/>
      <c r="F319" s="61"/>
      <c r="G319" s="61"/>
      <c r="H319" s="61"/>
      <c r="I319" s="61"/>
      <c r="J319" s="61"/>
      <c r="K319" s="61"/>
      <c r="L319" s="45"/>
      <c r="M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</row>
  </sheetData>
  <sheetProtection sheet="1" autoFilter="0" formatColumns="0" formatRows="0" objects="1" scenarios="1" spinCount="100000" saltValue="oj4iVloNC3xf3XCf9zBo6KZXRg3i0EB4EhIRV0Om33pmeSX1g4TwUFtZ74EXuHkqtOJm9Zh7guIWkoherxAvcg==" hashValue="wqIRm0Kv+H6ijXgIm4xq0lDeGQVczvN1UD1OLpslHRWhwsvCZTJ1wgl9Llstp5L4ftKirp5b5OZBeXetb0VUXw==" algorithmName="SHA-512" password="CC35"/>
  <autoFilter ref="C93:K318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4_02/941311112"/>
    <hyperlink ref="F104" r:id="rId2" display="https://podminky.urs.cz/item/CS_URS_2024_02/941311212"/>
    <hyperlink ref="F109" r:id="rId3" display="https://podminky.urs.cz/item/CS_URS_2024_02/941311812"/>
    <hyperlink ref="F112" r:id="rId4" display="https://podminky.urs.cz/item/CS_URS_2024_02/945411111"/>
    <hyperlink ref="F115" r:id="rId5" display="https://podminky.urs.cz/item/CS_URS_2024_02/993111111"/>
    <hyperlink ref="F118" r:id="rId6" display="https://podminky.urs.cz/item/CS_URS_2024_02/993111119"/>
    <hyperlink ref="F124" r:id="rId7" display="https://podminky.urs.cz/item/CS_URS_2024_02/997013215"/>
    <hyperlink ref="F127" r:id="rId8" display="https://podminky.urs.cz/item/CS_URS_2024_02/997013509"/>
    <hyperlink ref="F130" r:id="rId9" display="https://podminky.urs.cz/item/CS_URS_2024_02/997013511"/>
    <hyperlink ref="F135" r:id="rId10" display="https://podminky.urs.cz/item/CS_URS_2024_02/997013631"/>
    <hyperlink ref="F139" r:id="rId11" display="https://podminky.urs.cz/item/CS_URS_2024_02/998011010"/>
    <hyperlink ref="F144" r:id="rId12" display="https://podminky.urs.cz/item/CS_URS_2024_02/712363210"/>
    <hyperlink ref="F153" r:id="rId13" display="https://podminky.urs.cz/item/CS_URS_2024_02/712363605"/>
    <hyperlink ref="F163" r:id="rId14" display="https://podminky.urs.cz/item/CS_URS_2024_02/712363803"/>
    <hyperlink ref="F168" r:id="rId15" display="https://podminky.urs.cz/item/CS_URS_2024_02/632481215"/>
    <hyperlink ref="F173" r:id="rId16" display="https://podminky.urs.cz/item/CS_URS_2024_02/712775911"/>
    <hyperlink ref="F178" r:id="rId17" display="https://podminky.urs.cz/item/CS_URS_2024_02/712999003"/>
    <hyperlink ref="F183" r:id="rId18" display="https://podminky.urs.cz/item/CS_URS_2024_02/775145811"/>
    <hyperlink ref="F189" r:id="rId19" display="https://podminky.urs.cz/item/CS_URS_2024_02/713140822"/>
    <hyperlink ref="F195" r:id="rId20" display="https://podminky.urs.cz/item/CS_URS_2024_02/713141136"/>
    <hyperlink ref="F210" r:id="rId21" display="https://podminky.urs.cz/item/CS_URS_2024_02/713141336"/>
    <hyperlink ref="F219" r:id="rId22" display="https://podminky.urs.cz/item/CS_URS_2024_02/713291333"/>
    <hyperlink ref="F227" r:id="rId23" display="https://podminky.urs.cz/item/CS_URS_2024_02/721210824"/>
    <hyperlink ref="F230" r:id="rId24" display="https://podminky.urs.cz/item/CS_URS_2024_02/721239114"/>
    <hyperlink ref="F238" r:id="rId25" display="https://podminky.urs.cz/item/CS_URS_2023_02/727111002"/>
    <hyperlink ref="F242" r:id="rId26" display="https://podminky.urs.cz/item/CS_URS_2024_02/762361312"/>
    <hyperlink ref="F247" r:id="rId27" display="https://podminky.urs.cz/item/CS_URS_2024_02/998762123"/>
    <hyperlink ref="F251" r:id="rId28" display="https://podminky.urs.cz/item/CS_URS_2023_02/764002841"/>
    <hyperlink ref="F256" r:id="rId29" display="https://podminky.urs.cz/item/CS_URS_2024_02/764204105"/>
    <hyperlink ref="F284" r:id="rId30" display="https://podminky.urs.cz/item/CS_URS_2024_02/767881112"/>
    <hyperlink ref="F289" r:id="rId31" display="https://podminky.urs.cz/item/CS_URS_2024_02/767881153"/>
    <hyperlink ref="F292" r:id="rId32" display="https://podminky.urs.cz/item/CS_URS_2024_02/767881161"/>
    <hyperlink ref="F297" r:id="rId33" display="https://podminky.urs.cz/item/CS_URS_2024_02/767893127"/>
    <hyperlink ref="F303" r:id="rId34" display="https://podminky.urs.cz/item/CS_URS_2024_02/218220101"/>
    <hyperlink ref="F307" r:id="rId35" display="https://podminky.urs.cz/item/CS_URS_2024_02/230202226"/>
    <hyperlink ref="F314" r:id="rId36" display="https://podminky.urs.cz/item/CS_URS_2024_02/230202228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střech a montáž fotovoltaiky Nemocnice Havířov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647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36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29</v>
      </c>
      <c r="J24" s="137" t="s">
        <v>38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ROUND((SUM(BE85:BE267)),  2)</f>
        <v>0</v>
      </c>
      <c r="G33" s="39"/>
      <c r="H33" s="39"/>
      <c r="I33" s="149">
        <v>0.20999999999999999</v>
      </c>
      <c r="J33" s="148">
        <f>ROUND(((SUM(BE85:BE267))*I33),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ROUND((SUM(BF85:BF267)),  2)</f>
        <v>0</v>
      </c>
      <c r="G34" s="39"/>
      <c r="H34" s="39"/>
      <c r="I34" s="149">
        <v>0.12</v>
      </c>
      <c r="J34" s="148">
        <f>ROUND(((SUM(BF85:BF267))*I34),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ROUND((SUM(BG85:BG267)),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ROUND((SUM(BH85:BH267)),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ROUND((SUM(BI85:BI267)),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střech a montáž fotovoltaiky Nemocnice Havířov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2024-10-04-1 - FVE Nemocnice Havířov,objekt O-Infekční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Havířov</v>
      </c>
      <c r="G52" s="41"/>
      <c r="H52" s="41"/>
      <c r="I52" s="33" t="s">
        <v>23</v>
      </c>
      <c r="J52" s="73" t="str">
        <f>IF(J12="","",J12)</f>
        <v>23. 10. 2024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Havířov,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500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122</v>
      </c>
      <c r="E62" s="175"/>
      <c r="F62" s="175"/>
      <c r="G62" s="175"/>
      <c r="H62" s="175"/>
      <c r="I62" s="175"/>
      <c r="J62" s="176">
        <f>J255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648</v>
      </c>
      <c r="E63" s="169"/>
      <c r="F63" s="169"/>
      <c r="G63" s="169"/>
      <c r="H63" s="169"/>
      <c r="I63" s="169"/>
      <c r="J63" s="170">
        <f>J260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649</v>
      </c>
      <c r="E64" s="169"/>
      <c r="F64" s="169"/>
      <c r="G64" s="169"/>
      <c r="H64" s="169"/>
      <c r="I64" s="169"/>
      <c r="J64" s="170">
        <f>J264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650</v>
      </c>
      <c r="E65" s="175"/>
      <c r="F65" s="175"/>
      <c r="G65" s="175"/>
      <c r="H65" s="175"/>
      <c r="I65" s="175"/>
      <c r="J65" s="176">
        <f>J265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Stavební úpravy střech a montáž fotovoltaiky Nemocnice Havířov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107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2024-10-04-1 - FVE Nemocnice Havířov,objekt O-Infekční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Havířov</v>
      </c>
      <c r="G79" s="41"/>
      <c r="H79" s="41"/>
      <c r="I79" s="33" t="s">
        <v>23</v>
      </c>
      <c r="J79" s="73" t="str">
        <f>IF(J12="","",J12)</f>
        <v>23. 10. 2024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Nemocnice Havířov, p.o.</v>
      </c>
      <c r="G81" s="41"/>
      <c r="H81" s="41"/>
      <c r="I81" s="33" t="s">
        <v>32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35</v>
      </c>
      <c r="J82" s="37" t="str">
        <f>E24</f>
        <v>Amun Pro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126</v>
      </c>
      <c r="D84" s="181" t="s">
        <v>60</v>
      </c>
      <c r="E84" s="181" t="s">
        <v>56</v>
      </c>
      <c r="F84" s="181" t="s">
        <v>57</v>
      </c>
      <c r="G84" s="181" t="s">
        <v>127</v>
      </c>
      <c r="H84" s="181" t="s">
        <v>128</v>
      </c>
      <c r="I84" s="181" t="s">
        <v>129</v>
      </c>
      <c r="J84" s="181" t="s">
        <v>111</v>
      </c>
      <c r="K84" s="182" t="s">
        <v>130</v>
      </c>
      <c r="L84" s="183"/>
      <c r="M84" s="93" t="s">
        <v>19</v>
      </c>
      <c r="N84" s="94" t="s">
        <v>45</v>
      </c>
      <c r="O84" s="94" t="s">
        <v>131</v>
      </c>
      <c r="P84" s="94" t="s">
        <v>132</v>
      </c>
      <c r="Q84" s="94" t="s">
        <v>133</v>
      </c>
      <c r="R84" s="94" t="s">
        <v>134</v>
      </c>
      <c r="S84" s="94" t="s">
        <v>135</v>
      </c>
      <c r="T84" s="95" t="s">
        <v>136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137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P86+P260+P264</f>
        <v>0</v>
      </c>
      <c r="Q85" s="97"/>
      <c r="R85" s="186">
        <f>R86+R260+R264</f>
        <v>0</v>
      </c>
      <c r="S85" s="97"/>
      <c r="T85" s="187">
        <f>T86+T260+T264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112</v>
      </c>
      <c r="BK85" s="188">
        <f>BK86+BK260+BK264</f>
        <v>0</v>
      </c>
    </row>
    <row r="86" s="12" customFormat="1" ht="25.92" customHeight="1">
      <c r="A86" s="12"/>
      <c r="B86" s="189"/>
      <c r="C86" s="190"/>
      <c r="D86" s="191" t="s">
        <v>74</v>
      </c>
      <c r="E86" s="192" t="s">
        <v>222</v>
      </c>
      <c r="F86" s="192" t="s">
        <v>223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P87+P255</f>
        <v>0</v>
      </c>
      <c r="Q86" s="197"/>
      <c r="R86" s="198">
        <f>R87+R255</f>
        <v>0</v>
      </c>
      <c r="S86" s="197"/>
      <c r="T86" s="199">
        <f>T87+T255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85</v>
      </c>
      <c r="AT86" s="201" t="s">
        <v>74</v>
      </c>
      <c r="AU86" s="201" t="s">
        <v>75</v>
      </c>
      <c r="AY86" s="200" t="s">
        <v>140</v>
      </c>
      <c r="BK86" s="202">
        <f>BK87+BK255</f>
        <v>0</v>
      </c>
    </row>
    <row r="87" s="12" customFormat="1" ht="22.8" customHeight="1">
      <c r="A87" s="12"/>
      <c r="B87" s="189"/>
      <c r="C87" s="190"/>
      <c r="D87" s="191" t="s">
        <v>74</v>
      </c>
      <c r="E87" s="203" t="s">
        <v>554</v>
      </c>
      <c r="F87" s="203" t="s">
        <v>555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SUM(P88:P254)</f>
        <v>0</v>
      </c>
      <c r="Q87" s="197"/>
      <c r="R87" s="198">
        <f>SUM(R88:R254)</f>
        <v>0</v>
      </c>
      <c r="S87" s="197"/>
      <c r="T87" s="199">
        <f>SUM(T88:T254)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85</v>
      </c>
      <c r="AT87" s="201" t="s">
        <v>74</v>
      </c>
      <c r="AU87" s="201" t="s">
        <v>83</v>
      </c>
      <c r="AY87" s="200" t="s">
        <v>140</v>
      </c>
      <c r="BK87" s="202">
        <f>SUM(BK88:BK254)</f>
        <v>0</v>
      </c>
    </row>
    <row r="88" s="2" customFormat="1" ht="16.5" customHeight="1">
      <c r="A88" s="39"/>
      <c r="B88" s="40"/>
      <c r="C88" s="205" t="s">
        <v>83</v>
      </c>
      <c r="D88" s="205" t="s">
        <v>143</v>
      </c>
      <c r="E88" s="206" t="s">
        <v>651</v>
      </c>
      <c r="F88" s="207" t="s">
        <v>652</v>
      </c>
      <c r="G88" s="208" t="s">
        <v>268</v>
      </c>
      <c r="H88" s="209">
        <v>468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46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195</v>
      </c>
      <c r="AT88" s="216" t="s">
        <v>143</v>
      </c>
      <c r="AU88" s="216" t="s">
        <v>85</v>
      </c>
      <c r="AY88" s="18" t="s">
        <v>140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195</v>
      </c>
      <c r="BM88" s="216" t="s">
        <v>85</v>
      </c>
    </row>
    <row r="89" s="2" customFormat="1">
      <c r="A89" s="39"/>
      <c r="B89" s="40"/>
      <c r="C89" s="41"/>
      <c r="D89" s="218" t="s">
        <v>149</v>
      </c>
      <c r="E89" s="41"/>
      <c r="F89" s="219" t="s">
        <v>652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149</v>
      </c>
      <c r="AU89" s="18" t="s">
        <v>85</v>
      </c>
    </row>
    <row r="90" s="2" customFormat="1" ht="24.15" customHeight="1">
      <c r="A90" s="39"/>
      <c r="B90" s="40"/>
      <c r="C90" s="247" t="s">
        <v>85</v>
      </c>
      <c r="D90" s="247" t="s">
        <v>244</v>
      </c>
      <c r="E90" s="248" t="s">
        <v>653</v>
      </c>
      <c r="F90" s="249" t="s">
        <v>654</v>
      </c>
      <c r="G90" s="250" t="s">
        <v>268</v>
      </c>
      <c r="H90" s="251">
        <v>491.39999999999998</v>
      </c>
      <c r="I90" s="252"/>
      <c r="J90" s="253">
        <f>ROUND(I90*H90,2)</f>
        <v>0</v>
      </c>
      <c r="K90" s="249" t="s">
        <v>19</v>
      </c>
      <c r="L90" s="254"/>
      <c r="M90" s="255" t="s">
        <v>19</v>
      </c>
      <c r="N90" s="256" t="s">
        <v>46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247</v>
      </c>
      <c r="AT90" s="216" t="s">
        <v>244</v>
      </c>
      <c r="AU90" s="216" t="s">
        <v>85</v>
      </c>
      <c r="AY90" s="18" t="s">
        <v>140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195</v>
      </c>
      <c r="BM90" s="216" t="s">
        <v>148</v>
      </c>
    </row>
    <row r="91" s="2" customFormat="1">
      <c r="A91" s="39"/>
      <c r="B91" s="40"/>
      <c r="C91" s="41"/>
      <c r="D91" s="218" t="s">
        <v>149</v>
      </c>
      <c r="E91" s="41"/>
      <c r="F91" s="219" t="s">
        <v>654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149</v>
      </c>
      <c r="AU91" s="18" t="s">
        <v>85</v>
      </c>
    </row>
    <row r="92" s="13" customFormat="1">
      <c r="A92" s="13"/>
      <c r="B92" s="225"/>
      <c r="C92" s="226"/>
      <c r="D92" s="218" t="s">
        <v>153</v>
      </c>
      <c r="E92" s="227" t="s">
        <v>19</v>
      </c>
      <c r="F92" s="228" t="s">
        <v>655</v>
      </c>
      <c r="G92" s="226"/>
      <c r="H92" s="229">
        <v>491.39999999999998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153</v>
      </c>
      <c r="AU92" s="235" t="s">
        <v>85</v>
      </c>
      <c r="AV92" s="13" t="s">
        <v>85</v>
      </c>
      <c r="AW92" s="13" t="s">
        <v>34</v>
      </c>
      <c r="AX92" s="13" t="s">
        <v>75</v>
      </c>
      <c r="AY92" s="235" t="s">
        <v>140</v>
      </c>
    </row>
    <row r="93" s="14" customFormat="1">
      <c r="A93" s="14"/>
      <c r="B93" s="236"/>
      <c r="C93" s="237"/>
      <c r="D93" s="218" t="s">
        <v>153</v>
      </c>
      <c r="E93" s="238" t="s">
        <v>19</v>
      </c>
      <c r="F93" s="239" t="s">
        <v>155</v>
      </c>
      <c r="G93" s="237"/>
      <c r="H93" s="240">
        <v>491.39999999999998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153</v>
      </c>
      <c r="AU93" s="246" t="s">
        <v>85</v>
      </c>
      <c r="AV93" s="14" t="s">
        <v>148</v>
      </c>
      <c r="AW93" s="14" t="s">
        <v>34</v>
      </c>
      <c r="AX93" s="14" t="s">
        <v>83</v>
      </c>
      <c r="AY93" s="246" t="s">
        <v>140</v>
      </c>
    </row>
    <row r="94" s="2" customFormat="1" ht="16.5" customHeight="1">
      <c r="A94" s="39"/>
      <c r="B94" s="40"/>
      <c r="C94" s="205" t="s">
        <v>161</v>
      </c>
      <c r="D94" s="205" t="s">
        <v>143</v>
      </c>
      <c r="E94" s="206" t="s">
        <v>656</v>
      </c>
      <c r="F94" s="207" t="s">
        <v>657</v>
      </c>
      <c r="G94" s="208" t="s">
        <v>268</v>
      </c>
      <c r="H94" s="209">
        <v>14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46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195</v>
      </c>
      <c r="AT94" s="216" t="s">
        <v>143</v>
      </c>
      <c r="AU94" s="216" t="s">
        <v>85</v>
      </c>
      <c r="AY94" s="18" t="s">
        <v>140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195</v>
      </c>
      <c r="BM94" s="216" t="s">
        <v>164</v>
      </c>
    </row>
    <row r="95" s="2" customFormat="1">
      <c r="A95" s="39"/>
      <c r="B95" s="40"/>
      <c r="C95" s="41"/>
      <c r="D95" s="218" t="s">
        <v>149</v>
      </c>
      <c r="E95" s="41"/>
      <c r="F95" s="219" t="s">
        <v>657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149</v>
      </c>
      <c r="AU95" s="18" t="s">
        <v>85</v>
      </c>
    </row>
    <row r="96" s="2" customFormat="1" ht="16.5" customHeight="1">
      <c r="A96" s="39"/>
      <c r="B96" s="40"/>
      <c r="C96" s="247" t="s">
        <v>148</v>
      </c>
      <c r="D96" s="247" t="s">
        <v>244</v>
      </c>
      <c r="E96" s="248" t="s">
        <v>658</v>
      </c>
      <c r="F96" s="249" t="s">
        <v>659</v>
      </c>
      <c r="G96" s="250" t="s">
        <v>268</v>
      </c>
      <c r="H96" s="251">
        <v>14.699999999999999</v>
      </c>
      <c r="I96" s="252"/>
      <c r="J96" s="253">
        <f>ROUND(I96*H96,2)</f>
        <v>0</v>
      </c>
      <c r="K96" s="249" t="s">
        <v>19</v>
      </c>
      <c r="L96" s="254"/>
      <c r="M96" s="255" t="s">
        <v>19</v>
      </c>
      <c r="N96" s="256" t="s">
        <v>46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247</v>
      </c>
      <c r="AT96" s="216" t="s">
        <v>244</v>
      </c>
      <c r="AU96" s="216" t="s">
        <v>85</v>
      </c>
      <c r="AY96" s="18" t="s">
        <v>140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83</v>
      </c>
      <c r="BK96" s="217">
        <f>ROUND(I96*H96,2)</f>
        <v>0</v>
      </c>
      <c r="BL96" s="18" t="s">
        <v>195</v>
      </c>
      <c r="BM96" s="216" t="s">
        <v>170</v>
      </c>
    </row>
    <row r="97" s="2" customFormat="1">
      <c r="A97" s="39"/>
      <c r="B97" s="40"/>
      <c r="C97" s="41"/>
      <c r="D97" s="218" t="s">
        <v>149</v>
      </c>
      <c r="E97" s="41"/>
      <c r="F97" s="219" t="s">
        <v>659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85</v>
      </c>
    </row>
    <row r="98" s="13" customFormat="1">
      <c r="A98" s="13"/>
      <c r="B98" s="225"/>
      <c r="C98" s="226"/>
      <c r="D98" s="218" t="s">
        <v>153</v>
      </c>
      <c r="E98" s="227" t="s">
        <v>19</v>
      </c>
      <c r="F98" s="228" t="s">
        <v>660</v>
      </c>
      <c r="G98" s="226"/>
      <c r="H98" s="229">
        <v>14.699999999999999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153</v>
      </c>
      <c r="AU98" s="235" t="s">
        <v>85</v>
      </c>
      <c r="AV98" s="13" t="s">
        <v>85</v>
      </c>
      <c r="AW98" s="13" t="s">
        <v>34</v>
      </c>
      <c r="AX98" s="13" t="s">
        <v>75</v>
      </c>
      <c r="AY98" s="235" t="s">
        <v>140</v>
      </c>
    </row>
    <row r="99" s="14" customFormat="1">
      <c r="A99" s="14"/>
      <c r="B99" s="236"/>
      <c r="C99" s="237"/>
      <c r="D99" s="218" t="s">
        <v>153</v>
      </c>
      <c r="E99" s="238" t="s">
        <v>19</v>
      </c>
      <c r="F99" s="239" t="s">
        <v>155</v>
      </c>
      <c r="G99" s="237"/>
      <c r="H99" s="240">
        <v>14.699999999999999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153</v>
      </c>
      <c r="AU99" s="246" t="s">
        <v>85</v>
      </c>
      <c r="AV99" s="14" t="s">
        <v>148</v>
      </c>
      <c r="AW99" s="14" t="s">
        <v>34</v>
      </c>
      <c r="AX99" s="14" t="s">
        <v>83</v>
      </c>
      <c r="AY99" s="246" t="s">
        <v>140</v>
      </c>
    </row>
    <row r="100" s="2" customFormat="1" ht="21.75" customHeight="1">
      <c r="A100" s="39"/>
      <c r="B100" s="40"/>
      <c r="C100" s="205" t="s">
        <v>173</v>
      </c>
      <c r="D100" s="205" t="s">
        <v>143</v>
      </c>
      <c r="E100" s="206" t="s">
        <v>661</v>
      </c>
      <c r="F100" s="207" t="s">
        <v>662</v>
      </c>
      <c r="G100" s="208" t="s">
        <v>268</v>
      </c>
      <c r="H100" s="209">
        <v>555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46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195</v>
      </c>
      <c r="AT100" s="216" t="s">
        <v>143</v>
      </c>
      <c r="AU100" s="216" t="s">
        <v>85</v>
      </c>
      <c r="AY100" s="18" t="s">
        <v>140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195</v>
      </c>
      <c r="BM100" s="216" t="s">
        <v>176</v>
      </c>
    </row>
    <row r="101" s="2" customFormat="1">
      <c r="A101" s="39"/>
      <c r="B101" s="40"/>
      <c r="C101" s="41"/>
      <c r="D101" s="218" t="s">
        <v>149</v>
      </c>
      <c r="E101" s="41"/>
      <c r="F101" s="219" t="s">
        <v>662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85</v>
      </c>
    </row>
    <row r="102" s="2" customFormat="1" ht="16.5" customHeight="1">
      <c r="A102" s="39"/>
      <c r="B102" s="40"/>
      <c r="C102" s="247" t="s">
        <v>164</v>
      </c>
      <c r="D102" s="247" t="s">
        <v>244</v>
      </c>
      <c r="E102" s="248" t="s">
        <v>663</v>
      </c>
      <c r="F102" s="249" t="s">
        <v>664</v>
      </c>
      <c r="G102" s="250" t="s">
        <v>268</v>
      </c>
      <c r="H102" s="251">
        <v>477.25</v>
      </c>
      <c r="I102" s="252"/>
      <c r="J102" s="253">
        <f>ROUND(I102*H102,2)</f>
        <v>0</v>
      </c>
      <c r="K102" s="249" t="s">
        <v>19</v>
      </c>
      <c r="L102" s="254"/>
      <c r="M102" s="255" t="s">
        <v>19</v>
      </c>
      <c r="N102" s="256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247</v>
      </c>
      <c r="AT102" s="216" t="s">
        <v>244</v>
      </c>
      <c r="AU102" s="216" t="s">
        <v>85</v>
      </c>
      <c r="AY102" s="18" t="s">
        <v>140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195</v>
      </c>
      <c r="BM102" s="216" t="s">
        <v>8</v>
      </c>
    </row>
    <row r="103" s="2" customFormat="1">
      <c r="A103" s="39"/>
      <c r="B103" s="40"/>
      <c r="C103" s="41"/>
      <c r="D103" s="218" t="s">
        <v>149</v>
      </c>
      <c r="E103" s="41"/>
      <c r="F103" s="219" t="s">
        <v>664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85</v>
      </c>
    </row>
    <row r="104" s="2" customFormat="1">
      <c r="A104" s="39"/>
      <c r="B104" s="40"/>
      <c r="C104" s="41"/>
      <c r="D104" s="218" t="s">
        <v>258</v>
      </c>
      <c r="E104" s="41"/>
      <c r="F104" s="257" t="s">
        <v>665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258</v>
      </c>
      <c r="AU104" s="18" t="s">
        <v>85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666</v>
      </c>
      <c r="G105" s="226"/>
      <c r="H105" s="229">
        <v>477.25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85</v>
      </c>
      <c r="AV105" s="13" t="s">
        <v>85</v>
      </c>
      <c r="AW105" s="13" t="s">
        <v>34</v>
      </c>
      <c r="AX105" s="13" t="s">
        <v>75</v>
      </c>
      <c r="AY105" s="235" t="s">
        <v>140</v>
      </c>
    </row>
    <row r="106" s="14" customFormat="1">
      <c r="A106" s="14"/>
      <c r="B106" s="236"/>
      <c r="C106" s="237"/>
      <c r="D106" s="218" t="s">
        <v>153</v>
      </c>
      <c r="E106" s="238" t="s">
        <v>19</v>
      </c>
      <c r="F106" s="239" t="s">
        <v>155</v>
      </c>
      <c r="G106" s="237"/>
      <c r="H106" s="240">
        <v>477.25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153</v>
      </c>
      <c r="AU106" s="246" t="s">
        <v>85</v>
      </c>
      <c r="AV106" s="14" t="s">
        <v>148</v>
      </c>
      <c r="AW106" s="14" t="s">
        <v>34</v>
      </c>
      <c r="AX106" s="14" t="s">
        <v>83</v>
      </c>
      <c r="AY106" s="246" t="s">
        <v>140</v>
      </c>
    </row>
    <row r="107" s="2" customFormat="1" ht="16.5" customHeight="1">
      <c r="A107" s="39"/>
      <c r="B107" s="40"/>
      <c r="C107" s="247" t="s">
        <v>186</v>
      </c>
      <c r="D107" s="247" t="s">
        <v>244</v>
      </c>
      <c r="E107" s="248" t="s">
        <v>667</v>
      </c>
      <c r="F107" s="249" t="s">
        <v>668</v>
      </c>
      <c r="G107" s="250" t="s">
        <v>268</v>
      </c>
      <c r="H107" s="251">
        <v>155.25</v>
      </c>
      <c r="I107" s="252"/>
      <c r="J107" s="253">
        <f>ROUND(I107*H107,2)</f>
        <v>0</v>
      </c>
      <c r="K107" s="249" t="s">
        <v>19</v>
      </c>
      <c r="L107" s="254"/>
      <c r="M107" s="255" t="s">
        <v>19</v>
      </c>
      <c r="N107" s="256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247</v>
      </c>
      <c r="AT107" s="216" t="s">
        <v>244</v>
      </c>
      <c r="AU107" s="216" t="s">
        <v>85</v>
      </c>
      <c r="AY107" s="18" t="s">
        <v>140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195</v>
      </c>
      <c r="BM107" s="216" t="s">
        <v>190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668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85</v>
      </c>
    </row>
    <row r="109" s="2" customFormat="1">
      <c r="A109" s="39"/>
      <c r="B109" s="40"/>
      <c r="C109" s="41"/>
      <c r="D109" s="218" t="s">
        <v>258</v>
      </c>
      <c r="E109" s="41"/>
      <c r="F109" s="257" t="s">
        <v>669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258</v>
      </c>
      <c r="AU109" s="18" t="s">
        <v>85</v>
      </c>
    </row>
    <row r="110" s="13" customFormat="1">
      <c r="A110" s="13"/>
      <c r="B110" s="225"/>
      <c r="C110" s="226"/>
      <c r="D110" s="218" t="s">
        <v>153</v>
      </c>
      <c r="E110" s="227" t="s">
        <v>19</v>
      </c>
      <c r="F110" s="228" t="s">
        <v>670</v>
      </c>
      <c r="G110" s="226"/>
      <c r="H110" s="229">
        <v>155.25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153</v>
      </c>
      <c r="AU110" s="235" t="s">
        <v>85</v>
      </c>
      <c r="AV110" s="13" t="s">
        <v>85</v>
      </c>
      <c r="AW110" s="13" t="s">
        <v>34</v>
      </c>
      <c r="AX110" s="13" t="s">
        <v>75</v>
      </c>
      <c r="AY110" s="235" t="s">
        <v>140</v>
      </c>
    </row>
    <row r="111" s="14" customFormat="1">
      <c r="A111" s="14"/>
      <c r="B111" s="236"/>
      <c r="C111" s="237"/>
      <c r="D111" s="218" t="s">
        <v>153</v>
      </c>
      <c r="E111" s="238" t="s">
        <v>19</v>
      </c>
      <c r="F111" s="239" t="s">
        <v>155</v>
      </c>
      <c r="G111" s="237"/>
      <c r="H111" s="240">
        <v>155.25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153</v>
      </c>
      <c r="AU111" s="246" t="s">
        <v>85</v>
      </c>
      <c r="AV111" s="14" t="s">
        <v>148</v>
      </c>
      <c r="AW111" s="14" t="s">
        <v>34</v>
      </c>
      <c r="AX111" s="14" t="s">
        <v>83</v>
      </c>
      <c r="AY111" s="246" t="s">
        <v>140</v>
      </c>
    </row>
    <row r="112" s="2" customFormat="1" ht="16.5" customHeight="1">
      <c r="A112" s="39"/>
      <c r="B112" s="40"/>
      <c r="C112" s="205" t="s">
        <v>170</v>
      </c>
      <c r="D112" s="205" t="s">
        <v>143</v>
      </c>
      <c r="E112" s="206" t="s">
        <v>671</v>
      </c>
      <c r="F112" s="207" t="s">
        <v>672</v>
      </c>
      <c r="G112" s="208" t="s">
        <v>268</v>
      </c>
      <c r="H112" s="209">
        <v>780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46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195</v>
      </c>
      <c r="AT112" s="216" t="s">
        <v>143</v>
      </c>
      <c r="AU112" s="216" t="s">
        <v>85</v>
      </c>
      <c r="AY112" s="18" t="s">
        <v>140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83</v>
      </c>
      <c r="BK112" s="217">
        <f>ROUND(I112*H112,2)</f>
        <v>0</v>
      </c>
      <c r="BL112" s="18" t="s">
        <v>195</v>
      </c>
      <c r="BM112" s="216" t="s">
        <v>195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672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85</v>
      </c>
    </row>
    <row r="114" s="2" customFormat="1" ht="16.5" customHeight="1">
      <c r="A114" s="39"/>
      <c r="B114" s="40"/>
      <c r="C114" s="247" t="s">
        <v>141</v>
      </c>
      <c r="D114" s="247" t="s">
        <v>244</v>
      </c>
      <c r="E114" s="248" t="s">
        <v>673</v>
      </c>
      <c r="F114" s="249" t="s">
        <v>674</v>
      </c>
      <c r="G114" s="250" t="s">
        <v>268</v>
      </c>
      <c r="H114" s="251">
        <v>936</v>
      </c>
      <c r="I114" s="252"/>
      <c r="J114" s="253">
        <f>ROUND(I114*H114,2)</f>
        <v>0</v>
      </c>
      <c r="K114" s="249" t="s">
        <v>19</v>
      </c>
      <c r="L114" s="254"/>
      <c r="M114" s="255" t="s">
        <v>19</v>
      </c>
      <c r="N114" s="256" t="s">
        <v>46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247</v>
      </c>
      <c r="AT114" s="216" t="s">
        <v>244</v>
      </c>
      <c r="AU114" s="216" t="s">
        <v>85</v>
      </c>
      <c r="AY114" s="18" t="s">
        <v>140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83</v>
      </c>
      <c r="BK114" s="217">
        <f>ROUND(I114*H114,2)</f>
        <v>0</v>
      </c>
      <c r="BL114" s="18" t="s">
        <v>195</v>
      </c>
      <c r="BM114" s="216" t="s">
        <v>201</v>
      </c>
    </row>
    <row r="115" s="2" customFormat="1">
      <c r="A115" s="39"/>
      <c r="B115" s="40"/>
      <c r="C115" s="41"/>
      <c r="D115" s="218" t="s">
        <v>149</v>
      </c>
      <c r="E115" s="41"/>
      <c r="F115" s="219" t="s">
        <v>674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149</v>
      </c>
      <c r="AU115" s="18" t="s">
        <v>85</v>
      </c>
    </row>
    <row r="116" s="13" customFormat="1">
      <c r="A116" s="13"/>
      <c r="B116" s="225"/>
      <c r="C116" s="226"/>
      <c r="D116" s="218" t="s">
        <v>153</v>
      </c>
      <c r="E116" s="227" t="s">
        <v>19</v>
      </c>
      <c r="F116" s="228" t="s">
        <v>675</v>
      </c>
      <c r="G116" s="226"/>
      <c r="H116" s="229">
        <v>936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153</v>
      </c>
      <c r="AU116" s="235" t="s">
        <v>85</v>
      </c>
      <c r="AV116" s="13" t="s">
        <v>85</v>
      </c>
      <c r="AW116" s="13" t="s">
        <v>34</v>
      </c>
      <c r="AX116" s="13" t="s">
        <v>75</v>
      </c>
      <c r="AY116" s="235" t="s">
        <v>140</v>
      </c>
    </row>
    <row r="117" s="14" customFormat="1">
      <c r="A117" s="14"/>
      <c r="B117" s="236"/>
      <c r="C117" s="237"/>
      <c r="D117" s="218" t="s">
        <v>153</v>
      </c>
      <c r="E117" s="238" t="s">
        <v>19</v>
      </c>
      <c r="F117" s="239" t="s">
        <v>155</v>
      </c>
      <c r="G117" s="237"/>
      <c r="H117" s="240">
        <v>936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153</v>
      </c>
      <c r="AU117" s="246" t="s">
        <v>85</v>
      </c>
      <c r="AV117" s="14" t="s">
        <v>148</v>
      </c>
      <c r="AW117" s="14" t="s">
        <v>34</v>
      </c>
      <c r="AX117" s="14" t="s">
        <v>83</v>
      </c>
      <c r="AY117" s="246" t="s">
        <v>140</v>
      </c>
    </row>
    <row r="118" s="2" customFormat="1" ht="16.5" customHeight="1">
      <c r="A118" s="39"/>
      <c r="B118" s="40"/>
      <c r="C118" s="205" t="s">
        <v>176</v>
      </c>
      <c r="D118" s="205" t="s">
        <v>143</v>
      </c>
      <c r="E118" s="206" t="s">
        <v>676</v>
      </c>
      <c r="F118" s="207" t="s">
        <v>677</v>
      </c>
      <c r="G118" s="208" t="s">
        <v>268</v>
      </c>
      <c r="H118" s="209">
        <v>32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46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195</v>
      </c>
      <c r="AT118" s="216" t="s">
        <v>143</v>
      </c>
      <c r="AU118" s="216" t="s">
        <v>85</v>
      </c>
      <c r="AY118" s="18" t="s">
        <v>140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83</v>
      </c>
      <c r="BK118" s="217">
        <f>ROUND(I118*H118,2)</f>
        <v>0</v>
      </c>
      <c r="BL118" s="18" t="s">
        <v>195</v>
      </c>
      <c r="BM118" s="216" t="s">
        <v>206</v>
      </c>
    </row>
    <row r="119" s="2" customFormat="1">
      <c r="A119" s="39"/>
      <c r="B119" s="40"/>
      <c r="C119" s="41"/>
      <c r="D119" s="218" t="s">
        <v>149</v>
      </c>
      <c r="E119" s="41"/>
      <c r="F119" s="219" t="s">
        <v>677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85</v>
      </c>
    </row>
    <row r="120" s="2" customFormat="1" ht="24.15" customHeight="1">
      <c r="A120" s="39"/>
      <c r="B120" s="40"/>
      <c r="C120" s="247" t="s">
        <v>209</v>
      </c>
      <c r="D120" s="247" t="s">
        <v>244</v>
      </c>
      <c r="E120" s="248" t="s">
        <v>678</v>
      </c>
      <c r="F120" s="249" t="s">
        <v>679</v>
      </c>
      <c r="G120" s="250" t="s">
        <v>268</v>
      </c>
      <c r="H120" s="251">
        <v>36.799999999999997</v>
      </c>
      <c r="I120" s="252"/>
      <c r="J120" s="253">
        <f>ROUND(I120*H120,2)</f>
        <v>0</v>
      </c>
      <c r="K120" s="249" t="s">
        <v>19</v>
      </c>
      <c r="L120" s="254"/>
      <c r="M120" s="255" t="s">
        <v>19</v>
      </c>
      <c r="N120" s="256" t="s">
        <v>46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247</v>
      </c>
      <c r="AT120" s="216" t="s">
        <v>244</v>
      </c>
      <c r="AU120" s="216" t="s">
        <v>85</v>
      </c>
      <c r="AY120" s="18" t="s">
        <v>140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83</v>
      </c>
      <c r="BK120" s="217">
        <f>ROUND(I120*H120,2)</f>
        <v>0</v>
      </c>
      <c r="BL120" s="18" t="s">
        <v>195</v>
      </c>
      <c r="BM120" s="216" t="s">
        <v>212</v>
      </c>
    </row>
    <row r="121" s="2" customFormat="1">
      <c r="A121" s="39"/>
      <c r="B121" s="40"/>
      <c r="C121" s="41"/>
      <c r="D121" s="218" t="s">
        <v>149</v>
      </c>
      <c r="E121" s="41"/>
      <c r="F121" s="219" t="s">
        <v>679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85</v>
      </c>
    </row>
    <row r="122" s="2" customFormat="1">
      <c r="A122" s="39"/>
      <c r="B122" s="40"/>
      <c r="C122" s="41"/>
      <c r="D122" s="218" t="s">
        <v>258</v>
      </c>
      <c r="E122" s="41"/>
      <c r="F122" s="257" t="s">
        <v>680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258</v>
      </c>
      <c r="AU122" s="18" t="s">
        <v>85</v>
      </c>
    </row>
    <row r="123" s="13" customFormat="1">
      <c r="A123" s="13"/>
      <c r="B123" s="225"/>
      <c r="C123" s="226"/>
      <c r="D123" s="218" t="s">
        <v>153</v>
      </c>
      <c r="E123" s="227" t="s">
        <v>19</v>
      </c>
      <c r="F123" s="228" t="s">
        <v>681</v>
      </c>
      <c r="G123" s="226"/>
      <c r="H123" s="229">
        <v>36.799999999999997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153</v>
      </c>
      <c r="AU123" s="235" t="s">
        <v>85</v>
      </c>
      <c r="AV123" s="13" t="s">
        <v>85</v>
      </c>
      <c r="AW123" s="13" t="s">
        <v>34</v>
      </c>
      <c r="AX123" s="13" t="s">
        <v>75</v>
      </c>
      <c r="AY123" s="235" t="s">
        <v>140</v>
      </c>
    </row>
    <row r="124" s="14" customFormat="1">
      <c r="A124" s="14"/>
      <c r="B124" s="236"/>
      <c r="C124" s="237"/>
      <c r="D124" s="218" t="s">
        <v>153</v>
      </c>
      <c r="E124" s="238" t="s">
        <v>19</v>
      </c>
      <c r="F124" s="239" t="s">
        <v>155</v>
      </c>
      <c r="G124" s="237"/>
      <c r="H124" s="240">
        <v>36.799999999999997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153</v>
      </c>
      <c r="AU124" s="246" t="s">
        <v>85</v>
      </c>
      <c r="AV124" s="14" t="s">
        <v>148</v>
      </c>
      <c r="AW124" s="14" t="s">
        <v>34</v>
      </c>
      <c r="AX124" s="14" t="s">
        <v>83</v>
      </c>
      <c r="AY124" s="246" t="s">
        <v>140</v>
      </c>
    </row>
    <row r="125" s="2" customFormat="1" ht="16.5" customHeight="1">
      <c r="A125" s="39"/>
      <c r="B125" s="40"/>
      <c r="C125" s="205" t="s">
        <v>8</v>
      </c>
      <c r="D125" s="205" t="s">
        <v>143</v>
      </c>
      <c r="E125" s="206" t="s">
        <v>682</v>
      </c>
      <c r="F125" s="207" t="s">
        <v>683</v>
      </c>
      <c r="G125" s="208" t="s">
        <v>268</v>
      </c>
      <c r="H125" s="209">
        <v>28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46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195</v>
      </c>
      <c r="AT125" s="216" t="s">
        <v>143</v>
      </c>
      <c r="AU125" s="216" t="s">
        <v>85</v>
      </c>
      <c r="AY125" s="18" t="s">
        <v>140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83</v>
      </c>
      <c r="BK125" s="217">
        <f>ROUND(I125*H125,2)</f>
        <v>0</v>
      </c>
      <c r="BL125" s="18" t="s">
        <v>195</v>
      </c>
      <c r="BM125" s="216" t="s">
        <v>219</v>
      </c>
    </row>
    <row r="126" s="2" customFormat="1">
      <c r="A126" s="39"/>
      <c r="B126" s="40"/>
      <c r="C126" s="41"/>
      <c r="D126" s="218" t="s">
        <v>149</v>
      </c>
      <c r="E126" s="41"/>
      <c r="F126" s="219" t="s">
        <v>683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85</v>
      </c>
    </row>
    <row r="127" s="2" customFormat="1" ht="24.15" customHeight="1">
      <c r="A127" s="39"/>
      <c r="B127" s="40"/>
      <c r="C127" s="247" t="s">
        <v>226</v>
      </c>
      <c r="D127" s="247" t="s">
        <v>244</v>
      </c>
      <c r="E127" s="248" t="s">
        <v>684</v>
      </c>
      <c r="F127" s="249" t="s">
        <v>685</v>
      </c>
      <c r="G127" s="250" t="s">
        <v>268</v>
      </c>
      <c r="H127" s="251">
        <v>32.200000000000003</v>
      </c>
      <c r="I127" s="252"/>
      <c r="J127" s="253">
        <f>ROUND(I127*H127,2)</f>
        <v>0</v>
      </c>
      <c r="K127" s="249" t="s">
        <v>19</v>
      </c>
      <c r="L127" s="254"/>
      <c r="M127" s="255" t="s">
        <v>19</v>
      </c>
      <c r="N127" s="256" t="s">
        <v>46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247</v>
      </c>
      <c r="AT127" s="216" t="s">
        <v>244</v>
      </c>
      <c r="AU127" s="216" t="s">
        <v>85</v>
      </c>
      <c r="AY127" s="18" t="s">
        <v>140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195</v>
      </c>
      <c r="BM127" s="216" t="s">
        <v>229</v>
      </c>
    </row>
    <row r="128" s="2" customFormat="1">
      <c r="A128" s="39"/>
      <c r="B128" s="40"/>
      <c r="C128" s="41"/>
      <c r="D128" s="218" t="s">
        <v>149</v>
      </c>
      <c r="E128" s="41"/>
      <c r="F128" s="219" t="s">
        <v>685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85</v>
      </c>
    </row>
    <row r="129" s="2" customFormat="1">
      <c r="A129" s="39"/>
      <c r="B129" s="40"/>
      <c r="C129" s="41"/>
      <c r="D129" s="218" t="s">
        <v>258</v>
      </c>
      <c r="E129" s="41"/>
      <c r="F129" s="257" t="s">
        <v>686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258</v>
      </c>
      <c r="AU129" s="18" t="s">
        <v>85</v>
      </c>
    </row>
    <row r="130" s="13" customFormat="1">
      <c r="A130" s="13"/>
      <c r="B130" s="225"/>
      <c r="C130" s="226"/>
      <c r="D130" s="218" t="s">
        <v>153</v>
      </c>
      <c r="E130" s="227" t="s">
        <v>19</v>
      </c>
      <c r="F130" s="228" t="s">
        <v>687</v>
      </c>
      <c r="G130" s="226"/>
      <c r="H130" s="229">
        <v>32.200000000000003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153</v>
      </c>
      <c r="AU130" s="235" t="s">
        <v>85</v>
      </c>
      <c r="AV130" s="13" t="s">
        <v>85</v>
      </c>
      <c r="AW130" s="13" t="s">
        <v>34</v>
      </c>
      <c r="AX130" s="13" t="s">
        <v>75</v>
      </c>
      <c r="AY130" s="235" t="s">
        <v>140</v>
      </c>
    </row>
    <row r="131" s="14" customFormat="1">
      <c r="A131" s="14"/>
      <c r="B131" s="236"/>
      <c r="C131" s="237"/>
      <c r="D131" s="218" t="s">
        <v>153</v>
      </c>
      <c r="E131" s="238" t="s">
        <v>19</v>
      </c>
      <c r="F131" s="239" t="s">
        <v>155</v>
      </c>
      <c r="G131" s="237"/>
      <c r="H131" s="240">
        <v>32.200000000000003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153</v>
      </c>
      <c r="AU131" s="246" t="s">
        <v>85</v>
      </c>
      <c r="AV131" s="14" t="s">
        <v>148</v>
      </c>
      <c r="AW131" s="14" t="s">
        <v>34</v>
      </c>
      <c r="AX131" s="14" t="s">
        <v>83</v>
      </c>
      <c r="AY131" s="246" t="s">
        <v>140</v>
      </c>
    </row>
    <row r="132" s="2" customFormat="1" ht="16.5" customHeight="1">
      <c r="A132" s="39"/>
      <c r="B132" s="40"/>
      <c r="C132" s="205" t="s">
        <v>190</v>
      </c>
      <c r="D132" s="205" t="s">
        <v>143</v>
      </c>
      <c r="E132" s="206" t="s">
        <v>688</v>
      </c>
      <c r="F132" s="207" t="s">
        <v>689</v>
      </c>
      <c r="G132" s="208" t="s">
        <v>279</v>
      </c>
      <c r="H132" s="209">
        <v>176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46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195</v>
      </c>
      <c r="AT132" s="216" t="s">
        <v>143</v>
      </c>
      <c r="AU132" s="216" t="s">
        <v>85</v>
      </c>
      <c r="AY132" s="18" t="s">
        <v>140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83</v>
      </c>
      <c r="BK132" s="217">
        <f>ROUND(I132*H132,2)</f>
        <v>0</v>
      </c>
      <c r="BL132" s="18" t="s">
        <v>195</v>
      </c>
      <c r="BM132" s="216" t="s">
        <v>234</v>
      </c>
    </row>
    <row r="133" s="2" customFormat="1">
      <c r="A133" s="39"/>
      <c r="B133" s="40"/>
      <c r="C133" s="41"/>
      <c r="D133" s="218" t="s">
        <v>149</v>
      </c>
      <c r="E133" s="41"/>
      <c r="F133" s="219" t="s">
        <v>689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85</v>
      </c>
    </row>
    <row r="134" s="2" customFormat="1" ht="16.5" customHeight="1">
      <c r="A134" s="39"/>
      <c r="B134" s="40"/>
      <c r="C134" s="205" t="s">
        <v>238</v>
      </c>
      <c r="D134" s="205" t="s">
        <v>143</v>
      </c>
      <c r="E134" s="206" t="s">
        <v>690</v>
      </c>
      <c r="F134" s="207" t="s">
        <v>691</v>
      </c>
      <c r="G134" s="208" t="s">
        <v>279</v>
      </c>
      <c r="H134" s="209">
        <v>10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46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195</v>
      </c>
      <c r="AT134" s="216" t="s">
        <v>143</v>
      </c>
      <c r="AU134" s="216" t="s">
        <v>85</v>
      </c>
      <c r="AY134" s="18" t="s">
        <v>140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83</v>
      </c>
      <c r="BK134" s="217">
        <f>ROUND(I134*H134,2)</f>
        <v>0</v>
      </c>
      <c r="BL134" s="18" t="s">
        <v>195</v>
      </c>
      <c r="BM134" s="216" t="s">
        <v>241</v>
      </c>
    </row>
    <row r="135" s="2" customFormat="1">
      <c r="A135" s="39"/>
      <c r="B135" s="40"/>
      <c r="C135" s="41"/>
      <c r="D135" s="218" t="s">
        <v>149</v>
      </c>
      <c r="E135" s="41"/>
      <c r="F135" s="219" t="s">
        <v>691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149</v>
      </c>
      <c r="AU135" s="18" t="s">
        <v>85</v>
      </c>
    </row>
    <row r="136" s="2" customFormat="1" ht="16.5" customHeight="1">
      <c r="A136" s="39"/>
      <c r="B136" s="40"/>
      <c r="C136" s="205" t="s">
        <v>195</v>
      </c>
      <c r="D136" s="205" t="s">
        <v>143</v>
      </c>
      <c r="E136" s="206" t="s">
        <v>692</v>
      </c>
      <c r="F136" s="207" t="s">
        <v>693</v>
      </c>
      <c r="G136" s="208" t="s">
        <v>279</v>
      </c>
      <c r="H136" s="209">
        <v>102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46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195</v>
      </c>
      <c r="AT136" s="216" t="s">
        <v>143</v>
      </c>
      <c r="AU136" s="216" t="s">
        <v>85</v>
      </c>
      <c r="AY136" s="18" t="s">
        <v>140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83</v>
      </c>
      <c r="BK136" s="217">
        <f>ROUND(I136*H136,2)</f>
        <v>0</v>
      </c>
      <c r="BL136" s="18" t="s">
        <v>195</v>
      </c>
      <c r="BM136" s="216" t="s">
        <v>247</v>
      </c>
    </row>
    <row r="137" s="2" customFormat="1">
      <c r="A137" s="39"/>
      <c r="B137" s="40"/>
      <c r="C137" s="41"/>
      <c r="D137" s="218" t="s">
        <v>149</v>
      </c>
      <c r="E137" s="41"/>
      <c r="F137" s="219" t="s">
        <v>693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85</v>
      </c>
    </row>
    <row r="138" s="2" customFormat="1" ht="16.5" customHeight="1">
      <c r="A138" s="39"/>
      <c r="B138" s="40"/>
      <c r="C138" s="247" t="s">
        <v>248</v>
      </c>
      <c r="D138" s="247" t="s">
        <v>244</v>
      </c>
      <c r="E138" s="248" t="s">
        <v>694</v>
      </c>
      <c r="F138" s="249" t="s">
        <v>695</v>
      </c>
      <c r="G138" s="250" t="s">
        <v>279</v>
      </c>
      <c r="H138" s="251">
        <v>10</v>
      </c>
      <c r="I138" s="252"/>
      <c r="J138" s="253">
        <f>ROUND(I138*H138,2)</f>
        <v>0</v>
      </c>
      <c r="K138" s="249" t="s">
        <v>19</v>
      </c>
      <c r="L138" s="254"/>
      <c r="M138" s="255" t="s">
        <v>19</v>
      </c>
      <c r="N138" s="256" t="s">
        <v>46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247</v>
      </c>
      <c r="AT138" s="216" t="s">
        <v>244</v>
      </c>
      <c r="AU138" s="216" t="s">
        <v>85</v>
      </c>
      <c r="AY138" s="18" t="s">
        <v>140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83</v>
      </c>
      <c r="BK138" s="217">
        <f>ROUND(I138*H138,2)</f>
        <v>0</v>
      </c>
      <c r="BL138" s="18" t="s">
        <v>195</v>
      </c>
      <c r="BM138" s="216" t="s">
        <v>251</v>
      </c>
    </row>
    <row r="139" s="2" customFormat="1">
      <c r="A139" s="39"/>
      <c r="B139" s="40"/>
      <c r="C139" s="41"/>
      <c r="D139" s="218" t="s">
        <v>149</v>
      </c>
      <c r="E139" s="41"/>
      <c r="F139" s="219" t="s">
        <v>695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149</v>
      </c>
      <c r="AU139" s="18" t="s">
        <v>85</v>
      </c>
    </row>
    <row r="140" s="2" customFormat="1" ht="16.5" customHeight="1">
      <c r="A140" s="39"/>
      <c r="B140" s="40"/>
      <c r="C140" s="247" t="s">
        <v>201</v>
      </c>
      <c r="D140" s="247" t="s">
        <v>244</v>
      </c>
      <c r="E140" s="248" t="s">
        <v>696</v>
      </c>
      <c r="F140" s="249" t="s">
        <v>697</v>
      </c>
      <c r="G140" s="250" t="s">
        <v>279</v>
      </c>
      <c r="H140" s="251">
        <v>92</v>
      </c>
      <c r="I140" s="252"/>
      <c r="J140" s="253">
        <f>ROUND(I140*H140,2)</f>
        <v>0</v>
      </c>
      <c r="K140" s="249" t="s">
        <v>19</v>
      </c>
      <c r="L140" s="254"/>
      <c r="M140" s="255" t="s">
        <v>19</v>
      </c>
      <c r="N140" s="256" t="s">
        <v>46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247</v>
      </c>
      <c r="AT140" s="216" t="s">
        <v>244</v>
      </c>
      <c r="AU140" s="216" t="s">
        <v>85</v>
      </c>
      <c r="AY140" s="18" t="s">
        <v>140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83</v>
      </c>
      <c r="BK140" s="217">
        <f>ROUND(I140*H140,2)</f>
        <v>0</v>
      </c>
      <c r="BL140" s="18" t="s">
        <v>195</v>
      </c>
      <c r="BM140" s="216" t="s">
        <v>257</v>
      </c>
    </row>
    <row r="141" s="2" customFormat="1">
      <c r="A141" s="39"/>
      <c r="B141" s="40"/>
      <c r="C141" s="41"/>
      <c r="D141" s="218" t="s">
        <v>149</v>
      </c>
      <c r="E141" s="41"/>
      <c r="F141" s="219" t="s">
        <v>697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149</v>
      </c>
      <c r="AU141" s="18" t="s">
        <v>85</v>
      </c>
    </row>
    <row r="142" s="2" customFormat="1" ht="16.5" customHeight="1">
      <c r="A142" s="39"/>
      <c r="B142" s="40"/>
      <c r="C142" s="205" t="s">
        <v>261</v>
      </c>
      <c r="D142" s="205" t="s">
        <v>143</v>
      </c>
      <c r="E142" s="206" t="s">
        <v>698</v>
      </c>
      <c r="F142" s="207" t="s">
        <v>699</v>
      </c>
      <c r="G142" s="208" t="s">
        <v>279</v>
      </c>
      <c r="H142" s="209">
        <v>352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46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195</v>
      </c>
      <c r="AT142" s="216" t="s">
        <v>143</v>
      </c>
      <c r="AU142" s="216" t="s">
        <v>85</v>
      </c>
      <c r="AY142" s="18" t="s">
        <v>140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83</v>
      </c>
      <c r="BK142" s="217">
        <f>ROUND(I142*H142,2)</f>
        <v>0</v>
      </c>
      <c r="BL142" s="18" t="s">
        <v>195</v>
      </c>
      <c r="BM142" s="216" t="s">
        <v>264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699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85</v>
      </c>
    </row>
    <row r="144" s="2" customFormat="1" ht="16.5" customHeight="1">
      <c r="A144" s="39"/>
      <c r="B144" s="40"/>
      <c r="C144" s="247" t="s">
        <v>206</v>
      </c>
      <c r="D144" s="247" t="s">
        <v>244</v>
      </c>
      <c r="E144" s="248" t="s">
        <v>700</v>
      </c>
      <c r="F144" s="249" t="s">
        <v>701</v>
      </c>
      <c r="G144" s="250" t="s">
        <v>279</v>
      </c>
      <c r="H144" s="251">
        <v>176</v>
      </c>
      <c r="I144" s="252"/>
      <c r="J144" s="253">
        <f>ROUND(I144*H144,2)</f>
        <v>0</v>
      </c>
      <c r="K144" s="249" t="s">
        <v>19</v>
      </c>
      <c r="L144" s="254"/>
      <c r="M144" s="255" t="s">
        <v>19</v>
      </c>
      <c r="N144" s="256" t="s">
        <v>46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247</v>
      </c>
      <c r="AT144" s="216" t="s">
        <v>244</v>
      </c>
      <c r="AU144" s="216" t="s">
        <v>85</v>
      </c>
      <c r="AY144" s="18" t="s">
        <v>140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83</v>
      </c>
      <c r="BK144" s="217">
        <f>ROUND(I144*H144,2)</f>
        <v>0</v>
      </c>
      <c r="BL144" s="18" t="s">
        <v>195</v>
      </c>
      <c r="BM144" s="216" t="s">
        <v>269</v>
      </c>
    </row>
    <row r="145" s="2" customFormat="1">
      <c r="A145" s="39"/>
      <c r="B145" s="40"/>
      <c r="C145" s="41"/>
      <c r="D145" s="218" t="s">
        <v>149</v>
      </c>
      <c r="E145" s="41"/>
      <c r="F145" s="219" t="s">
        <v>701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149</v>
      </c>
      <c r="AU145" s="18" t="s">
        <v>85</v>
      </c>
    </row>
    <row r="146" s="2" customFormat="1" ht="16.5" customHeight="1">
      <c r="A146" s="39"/>
      <c r="B146" s="40"/>
      <c r="C146" s="247" t="s">
        <v>7</v>
      </c>
      <c r="D146" s="247" t="s">
        <v>244</v>
      </c>
      <c r="E146" s="248" t="s">
        <v>702</v>
      </c>
      <c r="F146" s="249" t="s">
        <v>703</v>
      </c>
      <c r="G146" s="250" t="s">
        <v>279</v>
      </c>
      <c r="H146" s="251">
        <v>30</v>
      </c>
      <c r="I146" s="252"/>
      <c r="J146" s="253">
        <f>ROUND(I146*H146,2)</f>
        <v>0</v>
      </c>
      <c r="K146" s="249" t="s">
        <v>19</v>
      </c>
      <c r="L146" s="254"/>
      <c r="M146" s="255" t="s">
        <v>19</v>
      </c>
      <c r="N146" s="256" t="s">
        <v>46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247</v>
      </c>
      <c r="AT146" s="216" t="s">
        <v>244</v>
      </c>
      <c r="AU146" s="216" t="s">
        <v>85</v>
      </c>
      <c r="AY146" s="18" t="s">
        <v>140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83</v>
      </c>
      <c r="BK146" s="217">
        <f>ROUND(I146*H146,2)</f>
        <v>0</v>
      </c>
      <c r="BL146" s="18" t="s">
        <v>195</v>
      </c>
      <c r="BM146" s="216" t="s">
        <v>274</v>
      </c>
    </row>
    <row r="147" s="2" customFormat="1">
      <c r="A147" s="39"/>
      <c r="B147" s="40"/>
      <c r="C147" s="41"/>
      <c r="D147" s="218" t="s">
        <v>149</v>
      </c>
      <c r="E147" s="41"/>
      <c r="F147" s="219" t="s">
        <v>703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149</v>
      </c>
      <c r="AU147" s="18" t="s">
        <v>85</v>
      </c>
    </row>
    <row r="148" s="2" customFormat="1" ht="16.5" customHeight="1">
      <c r="A148" s="39"/>
      <c r="B148" s="40"/>
      <c r="C148" s="247" t="s">
        <v>212</v>
      </c>
      <c r="D148" s="247" t="s">
        <v>244</v>
      </c>
      <c r="E148" s="248" t="s">
        <v>704</v>
      </c>
      <c r="F148" s="249" t="s">
        <v>705</v>
      </c>
      <c r="G148" s="250" t="s">
        <v>279</v>
      </c>
      <c r="H148" s="251">
        <v>180</v>
      </c>
      <c r="I148" s="252"/>
      <c r="J148" s="253">
        <f>ROUND(I148*H148,2)</f>
        <v>0</v>
      </c>
      <c r="K148" s="249" t="s">
        <v>19</v>
      </c>
      <c r="L148" s="254"/>
      <c r="M148" s="255" t="s">
        <v>19</v>
      </c>
      <c r="N148" s="256" t="s">
        <v>46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247</v>
      </c>
      <c r="AT148" s="216" t="s">
        <v>244</v>
      </c>
      <c r="AU148" s="216" t="s">
        <v>85</v>
      </c>
      <c r="AY148" s="18" t="s">
        <v>140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83</v>
      </c>
      <c r="BK148" s="217">
        <f>ROUND(I148*H148,2)</f>
        <v>0</v>
      </c>
      <c r="BL148" s="18" t="s">
        <v>195</v>
      </c>
      <c r="BM148" s="216" t="s">
        <v>281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705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85</v>
      </c>
    </row>
    <row r="150" s="2" customFormat="1" ht="16.5" customHeight="1">
      <c r="A150" s="39"/>
      <c r="B150" s="40"/>
      <c r="C150" s="205" t="s">
        <v>286</v>
      </c>
      <c r="D150" s="205" t="s">
        <v>143</v>
      </c>
      <c r="E150" s="206" t="s">
        <v>706</v>
      </c>
      <c r="F150" s="207" t="s">
        <v>707</v>
      </c>
      <c r="G150" s="208" t="s">
        <v>279</v>
      </c>
      <c r="H150" s="209">
        <v>3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46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195</v>
      </c>
      <c r="AT150" s="216" t="s">
        <v>143</v>
      </c>
      <c r="AU150" s="216" t="s">
        <v>85</v>
      </c>
      <c r="AY150" s="18" t="s">
        <v>140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83</v>
      </c>
      <c r="BK150" s="217">
        <f>ROUND(I150*H150,2)</f>
        <v>0</v>
      </c>
      <c r="BL150" s="18" t="s">
        <v>195</v>
      </c>
      <c r="BM150" s="216" t="s">
        <v>289</v>
      </c>
    </row>
    <row r="151" s="2" customFormat="1">
      <c r="A151" s="39"/>
      <c r="B151" s="40"/>
      <c r="C151" s="41"/>
      <c r="D151" s="218" t="s">
        <v>149</v>
      </c>
      <c r="E151" s="41"/>
      <c r="F151" s="219" t="s">
        <v>707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85</v>
      </c>
    </row>
    <row r="152" s="2" customFormat="1" ht="16.5" customHeight="1">
      <c r="A152" s="39"/>
      <c r="B152" s="40"/>
      <c r="C152" s="247" t="s">
        <v>219</v>
      </c>
      <c r="D152" s="247" t="s">
        <v>244</v>
      </c>
      <c r="E152" s="248" t="s">
        <v>708</v>
      </c>
      <c r="F152" s="249" t="s">
        <v>709</v>
      </c>
      <c r="G152" s="250" t="s">
        <v>279</v>
      </c>
      <c r="H152" s="251">
        <v>1</v>
      </c>
      <c r="I152" s="252"/>
      <c r="J152" s="253">
        <f>ROUND(I152*H152,2)</f>
        <v>0</v>
      </c>
      <c r="K152" s="249" t="s">
        <v>19</v>
      </c>
      <c r="L152" s="254"/>
      <c r="M152" s="255" t="s">
        <v>19</v>
      </c>
      <c r="N152" s="256" t="s">
        <v>46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247</v>
      </c>
      <c r="AT152" s="216" t="s">
        <v>244</v>
      </c>
      <c r="AU152" s="216" t="s">
        <v>85</v>
      </c>
      <c r="AY152" s="18" t="s">
        <v>140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195</v>
      </c>
      <c r="BM152" s="216" t="s">
        <v>295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709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85</v>
      </c>
    </row>
    <row r="154" s="2" customFormat="1">
      <c r="A154" s="39"/>
      <c r="B154" s="40"/>
      <c r="C154" s="41"/>
      <c r="D154" s="218" t="s">
        <v>258</v>
      </c>
      <c r="E154" s="41"/>
      <c r="F154" s="257" t="s">
        <v>710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258</v>
      </c>
      <c r="AU154" s="18" t="s">
        <v>85</v>
      </c>
    </row>
    <row r="155" s="2" customFormat="1" ht="16.5" customHeight="1">
      <c r="A155" s="39"/>
      <c r="B155" s="40"/>
      <c r="C155" s="247" t="s">
        <v>300</v>
      </c>
      <c r="D155" s="247" t="s">
        <v>244</v>
      </c>
      <c r="E155" s="248" t="s">
        <v>711</v>
      </c>
      <c r="F155" s="249" t="s">
        <v>712</v>
      </c>
      <c r="G155" s="250" t="s">
        <v>279</v>
      </c>
      <c r="H155" s="251">
        <v>1</v>
      </c>
      <c r="I155" s="252"/>
      <c r="J155" s="253">
        <f>ROUND(I155*H155,2)</f>
        <v>0</v>
      </c>
      <c r="K155" s="249" t="s">
        <v>19</v>
      </c>
      <c r="L155" s="254"/>
      <c r="M155" s="255" t="s">
        <v>19</v>
      </c>
      <c r="N155" s="256" t="s">
        <v>46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247</v>
      </c>
      <c r="AT155" s="216" t="s">
        <v>244</v>
      </c>
      <c r="AU155" s="216" t="s">
        <v>85</v>
      </c>
      <c r="AY155" s="18" t="s">
        <v>140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83</v>
      </c>
      <c r="BK155" s="217">
        <f>ROUND(I155*H155,2)</f>
        <v>0</v>
      </c>
      <c r="BL155" s="18" t="s">
        <v>195</v>
      </c>
      <c r="BM155" s="216" t="s">
        <v>303</v>
      </c>
    </row>
    <row r="156" s="2" customFormat="1">
      <c r="A156" s="39"/>
      <c r="B156" s="40"/>
      <c r="C156" s="41"/>
      <c r="D156" s="218" t="s">
        <v>149</v>
      </c>
      <c r="E156" s="41"/>
      <c r="F156" s="219" t="s">
        <v>712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149</v>
      </c>
      <c r="AU156" s="18" t="s">
        <v>85</v>
      </c>
    </row>
    <row r="157" s="2" customFormat="1">
      <c r="A157" s="39"/>
      <c r="B157" s="40"/>
      <c r="C157" s="41"/>
      <c r="D157" s="218" t="s">
        <v>258</v>
      </c>
      <c r="E157" s="41"/>
      <c r="F157" s="257" t="s">
        <v>713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258</v>
      </c>
      <c r="AU157" s="18" t="s">
        <v>85</v>
      </c>
    </row>
    <row r="158" s="2" customFormat="1" ht="16.5" customHeight="1">
      <c r="A158" s="39"/>
      <c r="B158" s="40"/>
      <c r="C158" s="247" t="s">
        <v>229</v>
      </c>
      <c r="D158" s="247" t="s">
        <v>244</v>
      </c>
      <c r="E158" s="248" t="s">
        <v>714</v>
      </c>
      <c r="F158" s="249" t="s">
        <v>715</v>
      </c>
      <c r="G158" s="250" t="s">
        <v>279</v>
      </c>
      <c r="H158" s="251">
        <v>1</v>
      </c>
      <c r="I158" s="252"/>
      <c r="J158" s="253">
        <f>ROUND(I158*H158,2)</f>
        <v>0</v>
      </c>
      <c r="K158" s="249" t="s">
        <v>19</v>
      </c>
      <c r="L158" s="254"/>
      <c r="M158" s="255" t="s">
        <v>19</v>
      </c>
      <c r="N158" s="256" t="s">
        <v>46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247</v>
      </c>
      <c r="AT158" s="216" t="s">
        <v>244</v>
      </c>
      <c r="AU158" s="216" t="s">
        <v>85</v>
      </c>
      <c r="AY158" s="18" t="s">
        <v>140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83</v>
      </c>
      <c r="BK158" s="217">
        <f>ROUND(I158*H158,2)</f>
        <v>0</v>
      </c>
      <c r="BL158" s="18" t="s">
        <v>195</v>
      </c>
      <c r="BM158" s="216" t="s">
        <v>309</v>
      </c>
    </row>
    <row r="159" s="2" customFormat="1">
      <c r="A159" s="39"/>
      <c r="B159" s="40"/>
      <c r="C159" s="41"/>
      <c r="D159" s="218" t="s">
        <v>149</v>
      </c>
      <c r="E159" s="41"/>
      <c r="F159" s="219" t="s">
        <v>715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149</v>
      </c>
      <c r="AU159" s="18" t="s">
        <v>85</v>
      </c>
    </row>
    <row r="160" s="2" customFormat="1">
      <c r="A160" s="39"/>
      <c r="B160" s="40"/>
      <c r="C160" s="41"/>
      <c r="D160" s="218" t="s">
        <v>258</v>
      </c>
      <c r="E160" s="41"/>
      <c r="F160" s="257" t="s">
        <v>716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258</v>
      </c>
      <c r="AU160" s="18" t="s">
        <v>85</v>
      </c>
    </row>
    <row r="161" s="2" customFormat="1" ht="16.5" customHeight="1">
      <c r="A161" s="39"/>
      <c r="B161" s="40"/>
      <c r="C161" s="205" t="s">
        <v>311</v>
      </c>
      <c r="D161" s="205" t="s">
        <v>143</v>
      </c>
      <c r="E161" s="206" t="s">
        <v>717</v>
      </c>
      <c r="F161" s="207" t="s">
        <v>718</v>
      </c>
      <c r="G161" s="208" t="s">
        <v>279</v>
      </c>
      <c r="H161" s="209">
        <v>2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46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195</v>
      </c>
      <c r="AT161" s="216" t="s">
        <v>143</v>
      </c>
      <c r="AU161" s="216" t="s">
        <v>85</v>
      </c>
      <c r="AY161" s="18" t="s">
        <v>140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83</v>
      </c>
      <c r="BK161" s="217">
        <f>ROUND(I161*H161,2)</f>
        <v>0</v>
      </c>
      <c r="BL161" s="18" t="s">
        <v>195</v>
      </c>
      <c r="BM161" s="216" t="s">
        <v>314</v>
      </c>
    </row>
    <row r="162" s="2" customFormat="1">
      <c r="A162" s="39"/>
      <c r="B162" s="40"/>
      <c r="C162" s="41"/>
      <c r="D162" s="218" t="s">
        <v>149</v>
      </c>
      <c r="E162" s="41"/>
      <c r="F162" s="219" t="s">
        <v>718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149</v>
      </c>
      <c r="AU162" s="18" t="s">
        <v>85</v>
      </c>
    </row>
    <row r="163" s="2" customFormat="1" ht="16.5" customHeight="1">
      <c r="A163" s="39"/>
      <c r="B163" s="40"/>
      <c r="C163" s="247" t="s">
        <v>234</v>
      </c>
      <c r="D163" s="247" t="s">
        <v>244</v>
      </c>
      <c r="E163" s="248" t="s">
        <v>719</v>
      </c>
      <c r="F163" s="249" t="s">
        <v>720</v>
      </c>
      <c r="G163" s="250" t="s">
        <v>279</v>
      </c>
      <c r="H163" s="251">
        <v>2</v>
      </c>
      <c r="I163" s="252"/>
      <c r="J163" s="253">
        <f>ROUND(I163*H163,2)</f>
        <v>0</v>
      </c>
      <c r="K163" s="249" t="s">
        <v>19</v>
      </c>
      <c r="L163" s="254"/>
      <c r="M163" s="255" t="s">
        <v>19</v>
      </c>
      <c r="N163" s="256" t="s">
        <v>46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247</v>
      </c>
      <c r="AT163" s="216" t="s">
        <v>244</v>
      </c>
      <c r="AU163" s="216" t="s">
        <v>85</v>
      </c>
      <c r="AY163" s="18" t="s">
        <v>140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83</v>
      </c>
      <c r="BK163" s="217">
        <f>ROUND(I163*H163,2)</f>
        <v>0</v>
      </c>
      <c r="BL163" s="18" t="s">
        <v>195</v>
      </c>
      <c r="BM163" s="216" t="s">
        <v>317</v>
      </c>
    </row>
    <row r="164" s="2" customFormat="1">
      <c r="A164" s="39"/>
      <c r="B164" s="40"/>
      <c r="C164" s="41"/>
      <c r="D164" s="218" t="s">
        <v>149</v>
      </c>
      <c r="E164" s="41"/>
      <c r="F164" s="219" t="s">
        <v>720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149</v>
      </c>
      <c r="AU164" s="18" t="s">
        <v>85</v>
      </c>
    </row>
    <row r="165" s="2" customFormat="1" ht="16.5" customHeight="1">
      <c r="A165" s="39"/>
      <c r="B165" s="40"/>
      <c r="C165" s="205" t="s">
        <v>318</v>
      </c>
      <c r="D165" s="205" t="s">
        <v>143</v>
      </c>
      <c r="E165" s="206" t="s">
        <v>721</v>
      </c>
      <c r="F165" s="207" t="s">
        <v>722</v>
      </c>
      <c r="G165" s="208" t="s">
        <v>268</v>
      </c>
      <c r="H165" s="209">
        <v>328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46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195</v>
      </c>
      <c r="AT165" s="216" t="s">
        <v>143</v>
      </c>
      <c r="AU165" s="216" t="s">
        <v>85</v>
      </c>
      <c r="AY165" s="18" t="s">
        <v>140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83</v>
      </c>
      <c r="BK165" s="217">
        <f>ROUND(I165*H165,2)</f>
        <v>0</v>
      </c>
      <c r="BL165" s="18" t="s">
        <v>195</v>
      </c>
      <c r="BM165" s="216" t="s">
        <v>321</v>
      </c>
    </row>
    <row r="166" s="2" customFormat="1">
      <c r="A166" s="39"/>
      <c r="B166" s="40"/>
      <c r="C166" s="41"/>
      <c r="D166" s="218" t="s">
        <v>149</v>
      </c>
      <c r="E166" s="41"/>
      <c r="F166" s="219" t="s">
        <v>722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149</v>
      </c>
      <c r="AU166" s="18" t="s">
        <v>85</v>
      </c>
    </row>
    <row r="167" s="2" customFormat="1" ht="16.5" customHeight="1">
      <c r="A167" s="39"/>
      <c r="B167" s="40"/>
      <c r="C167" s="247" t="s">
        <v>241</v>
      </c>
      <c r="D167" s="247" t="s">
        <v>244</v>
      </c>
      <c r="E167" s="248" t="s">
        <v>723</v>
      </c>
      <c r="F167" s="249" t="s">
        <v>724</v>
      </c>
      <c r="G167" s="250" t="s">
        <v>480</v>
      </c>
      <c r="H167" s="251">
        <v>43.981999999999999</v>
      </c>
      <c r="I167" s="252"/>
      <c r="J167" s="253">
        <f>ROUND(I167*H167,2)</f>
        <v>0</v>
      </c>
      <c r="K167" s="249" t="s">
        <v>19</v>
      </c>
      <c r="L167" s="254"/>
      <c r="M167" s="255" t="s">
        <v>19</v>
      </c>
      <c r="N167" s="256" t="s">
        <v>46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247</v>
      </c>
      <c r="AT167" s="216" t="s">
        <v>244</v>
      </c>
      <c r="AU167" s="216" t="s">
        <v>85</v>
      </c>
      <c r="AY167" s="18" t="s">
        <v>140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83</v>
      </c>
      <c r="BK167" s="217">
        <f>ROUND(I167*H167,2)</f>
        <v>0</v>
      </c>
      <c r="BL167" s="18" t="s">
        <v>195</v>
      </c>
      <c r="BM167" s="216" t="s">
        <v>324</v>
      </c>
    </row>
    <row r="168" s="2" customFormat="1">
      <c r="A168" s="39"/>
      <c r="B168" s="40"/>
      <c r="C168" s="41"/>
      <c r="D168" s="218" t="s">
        <v>149</v>
      </c>
      <c r="E168" s="41"/>
      <c r="F168" s="219" t="s">
        <v>724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149</v>
      </c>
      <c r="AU168" s="18" t="s">
        <v>85</v>
      </c>
    </row>
    <row r="169" s="2" customFormat="1" ht="16.5" customHeight="1">
      <c r="A169" s="39"/>
      <c r="B169" s="40"/>
      <c r="C169" s="205" t="s">
        <v>327</v>
      </c>
      <c r="D169" s="205" t="s">
        <v>143</v>
      </c>
      <c r="E169" s="206" t="s">
        <v>725</v>
      </c>
      <c r="F169" s="207" t="s">
        <v>726</v>
      </c>
      <c r="G169" s="208" t="s">
        <v>279</v>
      </c>
      <c r="H169" s="209">
        <v>68</v>
      </c>
      <c r="I169" s="210"/>
      <c r="J169" s="211">
        <f>ROUND(I169*H169,2)</f>
        <v>0</v>
      </c>
      <c r="K169" s="207" t="s">
        <v>19</v>
      </c>
      <c r="L169" s="45"/>
      <c r="M169" s="212" t="s">
        <v>19</v>
      </c>
      <c r="N169" s="213" t="s">
        <v>46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195</v>
      </c>
      <c r="AT169" s="216" t="s">
        <v>143</v>
      </c>
      <c r="AU169" s="216" t="s">
        <v>85</v>
      </c>
      <c r="AY169" s="18" t="s">
        <v>140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195</v>
      </c>
      <c r="BM169" s="216" t="s">
        <v>330</v>
      </c>
    </row>
    <row r="170" s="2" customFormat="1">
      <c r="A170" s="39"/>
      <c r="B170" s="40"/>
      <c r="C170" s="41"/>
      <c r="D170" s="218" t="s">
        <v>149</v>
      </c>
      <c r="E170" s="41"/>
      <c r="F170" s="219" t="s">
        <v>726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85</v>
      </c>
    </row>
    <row r="171" s="2" customFormat="1" ht="16.5" customHeight="1">
      <c r="A171" s="39"/>
      <c r="B171" s="40"/>
      <c r="C171" s="247" t="s">
        <v>247</v>
      </c>
      <c r="D171" s="247" t="s">
        <v>244</v>
      </c>
      <c r="E171" s="248" t="s">
        <v>727</v>
      </c>
      <c r="F171" s="249" t="s">
        <v>728</v>
      </c>
      <c r="G171" s="250" t="s">
        <v>279</v>
      </c>
      <c r="H171" s="251">
        <v>68</v>
      </c>
      <c r="I171" s="252"/>
      <c r="J171" s="253">
        <f>ROUND(I171*H171,2)</f>
        <v>0</v>
      </c>
      <c r="K171" s="249" t="s">
        <v>19</v>
      </c>
      <c r="L171" s="254"/>
      <c r="M171" s="255" t="s">
        <v>19</v>
      </c>
      <c r="N171" s="256" t="s">
        <v>46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247</v>
      </c>
      <c r="AT171" s="216" t="s">
        <v>244</v>
      </c>
      <c r="AU171" s="216" t="s">
        <v>85</v>
      </c>
      <c r="AY171" s="18" t="s">
        <v>140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83</v>
      </c>
      <c r="BK171" s="217">
        <f>ROUND(I171*H171,2)</f>
        <v>0</v>
      </c>
      <c r="BL171" s="18" t="s">
        <v>195</v>
      </c>
      <c r="BM171" s="216" t="s">
        <v>364</v>
      </c>
    </row>
    <row r="172" s="2" customFormat="1">
      <c r="A172" s="39"/>
      <c r="B172" s="40"/>
      <c r="C172" s="41"/>
      <c r="D172" s="218" t="s">
        <v>149</v>
      </c>
      <c r="E172" s="41"/>
      <c r="F172" s="219" t="s">
        <v>728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149</v>
      </c>
      <c r="AU172" s="18" t="s">
        <v>85</v>
      </c>
    </row>
    <row r="173" s="2" customFormat="1" ht="16.5" customHeight="1">
      <c r="A173" s="39"/>
      <c r="B173" s="40"/>
      <c r="C173" s="205" t="s">
        <v>339</v>
      </c>
      <c r="D173" s="205" t="s">
        <v>143</v>
      </c>
      <c r="E173" s="206" t="s">
        <v>729</v>
      </c>
      <c r="F173" s="207" t="s">
        <v>730</v>
      </c>
      <c r="G173" s="208" t="s">
        <v>279</v>
      </c>
      <c r="H173" s="209">
        <v>19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46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195</v>
      </c>
      <c r="AT173" s="216" t="s">
        <v>143</v>
      </c>
      <c r="AU173" s="216" t="s">
        <v>85</v>
      </c>
      <c r="AY173" s="18" t="s">
        <v>140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83</v>
      </c>
      <c r="BK173" s="217">
        <f>ROUND(I173*H173,2)</f>
        <v>0</v>
      </c>
      <c r="BL173" s="18" t="s">
        <v>195</v>
      </c>
      <c r="BM173" s="216" t="s">
        <v>424</v>
      </c>
    </row>
    <row r="174" s="2" customFormat="1">
      <c r="A174" s="39"/>
      <c r="B174" s="40"/>
      <c r="C174" s="41"/>
      <c r="D174" s="218" t="s">
        <v>149</v>
      </c>
      <c r="E174" s="41"/>
      <c r="F174" s="219" t="s">
        <v>730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149</v>
      </c>
      <c r="AU174" s="18" t="s">
        <v>85</v>
      </c>
    </row>
    <row r="175" s="2" customFormat="1" ht="16.5" customHeight="1">
      <c r="A175" s="39"/>
      <c r="B175" s="40"/>
      <c r="C175" s="247" t="s">
        <v>251</v>
      </c>
      <c r="D175" s="247" t="s">
        <v>244</v>
      </c>
      <c r="E175" s="248" t="s">
        <v>731</v>
      </c>
      <c r="F175" s="249" t="s">
        <v>732</v>
      </c>
      <c r="G175" s="250" t="s">
        <v>279</v>
      </c>
      <c r="H175" s="251">
        <v>19</v>
      </c>
      <c r="I175" s="252"/>
      <c r="J175" s="253">
        <f>ROUND(I175*H175,2)</f>
        <v>0</v>
      </c>
      <c r="K175" s="249" t="s">
        <v>19</v>
      </c>
      <c r="L175" s="254"/>
      <c r="M175" s="255" t="s">
        <v>19</v>
      </c>
      <c r="N175" s="256" t="s">
        <v>46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247</v>
      </c>
      <c r="AT175" s="216" t="s">
        <v>244</v>
      </c>
      <c r="AU175" s="216" t="s">
        <v>85</v>
      </c>
      <c r="AY175" s="18" t="s">
        <v>140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83</v>
      </c>
      <c r="BK175" s="217">
        <f>ROUND(I175*H175,2)</f>
        <v>0</v>
      </c>
      <c r="BL175" s="18" t="s">
        <v>195</v>
      </c>
      <c r="BM175" s="216" t="s">
        <v>450</v>
      </c>
    </row>
    <row r="176" s="2" customFormat="1">
      <c r="A176" s="39"/>
      <c r="B176" s="40"/>
      <c r="C176" s="41"/>
      <c r="D176" s="218" t="s">
        <v>149</v>
      </c>
      <c r="E176" s="41"/>
      <c r="F176" s="219" t="s">
        <v>732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149</v>
      </c>
      <c r="AU176" s="18" t="s">
        <v>85</v>
      </c>
    </row>
    <row r="177" s="2" customFormat="1" ht="16.5" customHeight="1">
      <c r="A177" s="39"/>
      <c r="B177" s="40"/>
      <c r="C177" s="205" t="s">
        <v>349</v>
      </c>
      <c r="D177" s="205" t="s">
        <v>143</v>
      </c>
      <c r="E177" s="206" t="s">
        <v>733</v>
      </c>
      <c r="F177" s="207" t="s">
        <v>734</v>
      </c>
      <c r="G177" s="208" t="s">
        <v>279</v>
      </c>
      <c r="H177" s="209">
        <v>20</v>
      </c>
      <c r="I177" s="210"/>
      <c r="J177" s="211">
        <f>ROUND(I177*H177,2)</f>
        <v>0</v>
      </c>
      <c r="K177" s="207" t="s">
        <v>19</v>
      </c>
      <c r="L177" s="45"/>
      <c r="M177" s="212" t="s">
        <v>19</v>
      </c>
      <c r="N177" s="213" t="s">
        <v>46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195</v>
      </c>
      <c r="AT177" s="216" t="s">
        <v>143</v>
      </c>
      <c r="AU177" s="216" t="s">
        <v>85</v>
      </c>
      <c r="AY177" s="18" t="s">
        <v>140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83</v>
      </c>
      <c r="BK177" s="217">
        <f>ROUND(I177*H177,2)</f>
        <v>0</v>
      </c>
      <c r="BL177" s="18" t="s">
        <v>195</v>
      </c>
      <c r="BM177" s="216" t="s">
        <v>453</v>
      </c>
    </row>
    <row r="178" s="2" customFormat="1">
      <c r="A178" s="39"/>
      <c r="B178" s="40"/>
      <c r="C178" s="41"/>
      <c r="D178" s="218" t="s">
        <v>149</v>
      </c>
      <c r="E178" s="41"/>
      <c r="F178" s="219" t="s">
        <v>734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149</v>
      </c>
      <c r="AU178" s="18" t="s">
        <v>85</v>
      </c>
    </row>
    <row r="179" s="2" customFormat="1" ht="16.5" customHeight="1">
      <c r="A179" s="39"/>
      <c r="B179" s="40"/>
      <c r="C179" s="247" t="s">
        <v>257</v>
      </c>
      <c r="D179" s="247" t="s">
        <v>244</v>
      </c>
      <c r="E179" s="248" t="s">
        <v>735</v>
      </c>
      <c r="F179" s="249" t="s">
        <v>736</v>
      </c>
      <c r="G179" s="250" t="s">
        <v>279</v>
      </c>
      <c r="H179" s="251">
        <v>20</v>
      </c>
      <c r="I179" s="252"/>
      <c r="J179" s="253">
        <f>ROUND(I179*H179,2)</f>
        <v>0</v>
      </c>
      <c r="K179" s="249" t="s">
        <v>19</v>
      </c>
      <c r="L179" s="254"/>
      <c r="M179" s="255" t="s">
        <v>19</v>
      </c>
      <c r="N179" s="256" t="s">
        <v>46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247</v>
      </c>
      <c r="AT179" s="216" t="s">
        <v>244</v>
      </c>
      <c r="AU179" s="216" t="s">
        <v>85</v>
      </c>
      <c r="AY179" s="18" t="s">
        <v>140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83</v>
      </c>
      <c r="BK179" s="217">
        <f>ROUND(I179*H179,2)</f>
        <v>0</v>
      </c>
      <c r="BL179" s="18" t="s">
        <v>195</v>
      </c>
      <c r="BM179" s="216" t="s">
        <v>455</v>
      </c>
    </row>
    <row r="180" s="2" customFormat="1">
      <c r="A180" s="39"/>
      <c r="B180" s="40"/>
      <c r="C180" s="41"/>
      <c r="D180" s="218" t="s">
        <v>149</v>
      </c>
      <c r="E180" s="41"/>
      <c r="F180" s="219" t="s">
        <v>736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149</v>
      </c>
      <c r="AU180" s="18" t="s">
        <v>85</v>
      </c>
    </row>
    <row r="181" s="2" customFormat="1" ht="16.5" customHeight="1">
      <c r="A181" s="39"/>
      <c r="B181" s="40"/>
      <c r="C181" s="205" t="s">
        <v>361</v>
      </c>
      <c r="D181" s="205" t="s">
        <v>143</v>
      </c>
      <c r="E181" s="206" t="s">
        <v>737</v>
      </c>
      <c r="F181" s="207" t="s">
        <v>738</v>
      </c>
      <c r="G181" s="208" t="s">
        <v>268</v>
      </c>
      <c r="H181" s="209">
        <v>230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46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195</v>
      </c>
      <c r="AT181" s="216" t="s">
        <v>143</v>
      </c>
      <c r="AU181" s="216" t="s">
        <v>85</v>
      </c>
      <c r="AY181" s="18" t="s">
        <v>140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83</v>
      </c>
      <c r="BK181" s="217">
        <f>ROUND(I181*H181,2)</f>
        <v>0</v>
      </c>
      <c r="BL181" s="18" t="s">
        <v>195</v>
      </c>
      <c r="BM181" s="216" t="s">
        <v>456</v>
      </c>
    </row>
    <row r="182" s="2" customFormat="1">
      <c r="A182" s="39"/>
      <c r="B182" s="40"/>
      <c r="C182" s="41"/>
      <c r="D182" s="218" t="s">
        <v>149</v>
      </c>
      <c r="E182" s="41"/>
      <c r="F182" s="219" t="s">
        <v>738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149</v>
      </c>
      <c r="AU182" s="18" t="s">
        <v>85</v>
      </c>
    </row>
    <row r="183" s="2" customFormat="1" ht="16.5" customHeight="1">
      <c r="A183" s="39"/>
      <c r="B183" s="40"/>
      <c r="C183" s="205" t="s">
        <v>264</v>
      </c>
      <c r="D183" s="205" t="s">
        <v>143</v>
      </c>
      <c r="E183" s="206" t="s">
        <v>739</v>
      </c>
      <c r="F183" s="207" t="s">
        <v>740</v>
      </c>
      <c r="G183" s="208" t="s">
        <v>279</v>
      </c>
      <c r="H183" s="209">
        <v>19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46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195</v>
      </c>
      <c r="AT183" s="216" t="s">
        <v>143</v>
      </c>
      <c r="AU183" s="216" t="s">
        <v>85</v>
      </c>
      <c r="AY183" s="18" t="s">
        <v>140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83</v>
      </c>
      <c r="BK183" s="217">
        <f>ROUND(I183*H183,2)</f>
        <v>0</v>
      </c>
      <c r="BL183" s="18" t="s">
        <v>195</v>
      </c>
      <c r="BM183" s="216" t="s">
        <v>458</v>
      </c>
    </row>
    <row r="184" s="2" customFormat="1">
      <c r="A184" s="39"/>
      <c r="B184" s="40"/>
      <c r="C184" s="41"/>
      <c r="D184" s="218" t="s">
        <v>149</v>
      </c>
      <c r="E184" s="41"/>
      <c r="F184" s="219" t="s">
        <v>740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149</v>
      </c>
      <c r="AU184" s="18" t="s">
        <v>85</v>
      </c>
    </row>
    <row r="185" s="2" customFormat="1" ht="16.5" customHeight="1">
      <c r="A185" s="39"/>
      <c r="B185" s="40"/>
      <c r="C185" s="247" t="s">
        <v>462</v>
      </c>
      <c r="D185" s="247" t="s">
        <v>244</v>
      </c>
      <c r="E185" s="248" t="s">
        <v>741</v>
      </c>
      <c r="F185" s="249" t="s">
        <v>742</v>
      </c>
      <c r="G185" s="250" t="s">
        <v>279</v>
      </c>
      <c r="H185" s="251">
        <v>19</v>
      </c>
      <c r="I185" s="252"/>
      <c r="J185" s="253">
        <f>ROUND(I185*H185,2)</f>
        <v>0</v>
      </c>
      <c r="K185" s="249" t="s">
        <v>19</v>
      </c>
      <c r="L185" s="254"/>
      <c r="M185" s="255" t="s">
        <v>19</v>
      </c>
      <c r="N185" s="256" t="s">
        <v>46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247</v>
      </c>
      <c r="AT185" s="216" t="s">
        <v>244</v>
      </c>
      <c r="AU185" s="216" t="s">
        <v>85</v>
      </c>
      <c r="AY185" s="18" t="s">
        <v>140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83</v>
      </c>
      <c r="BK185" s="217">
        <f>ROUND(I185*H185,2)</f>
        <v>0</v>
      </c>
      <c r="BL185" s="18" t="s">
        <v>195</v>
      </c>
      <c r="BM185" s="216" t="s">
        <v>460</v>
      </c>
    </row>
    <row r="186" s="2" customFormat="1">
      <c r="A186" s="39"/>
      <c r="B186" s="40"/>
      <c r="C186" s="41"/>
      <c r="D186" s="218" t="s">
        <v>149</v>
      </c>
      <c r="E186" s="41"/>
      <c r="F186" s="219" t="s">
        <v>742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149</v>
      </c>
      <c r="AU186" s="18" t="s">
        <v>85</v>
      </c>
    </row>
    <row r="187" s="2" customFormat="1" ht="16.5" customHeight="1">
      <c r="A187" s="39"/>
      <c r="B187" s="40"/>
      <c r="C187" s="247" t="s">
        <v>269</v>
      </c>
      <c r="D187" s="247" t="s">
        <v>244</v>
      </c>
      <c r="E187" s="248" t="s">
        <v>743</v>
      </c>
      <c r="F187" s="249" t="s">
        <v>744</v>
      </c>
      <c r="G187" s="250" t="s">
        <v>279</v>
      </c>
      <c r="H187" s="251">
        <v>19</v>
      </c>
      <c r="I187" s="252"/>
      <c r="J187" s="253">
        <f>ROUND(I187*H187,2)</f>
        <v>0</v>
      </c>
      <c r="K187" s="249" t="s">
        <v>19</v>
      </c>
      <c r="L187" s="254"/>
      <c r="M187" s="255" t="s">
        <v>19</v>
      </c>
      <c r="N187" s="256" t="s">
        <v>46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247</v>
      </c>
      <c r="AT187" s="216" t="s">
        <v>244</v>
      </c>
      <c r="AU187" s="216" t="s">
        <v>85</v>
      </c>
      <c r="AY187" s="18" t="s">
        <v>140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83</v>
      </c>
      <c r="BK187" s="217">
        <f>ROUND(I187*H187,2)</f>
        <v>0</v>
      </c>
      <c r="BL187" s="18" t="s">
        <v>195</v>
      </c>
      <c r="BM187" s="216" t="s">
        <v>463</v>
      </c>
    </row>
    <row r="188" s="2" customFormat="1">
      <c r="A188" s="39"/>
      <c r="B188" s="40"/>
      <c r="C188" s="41"/>
      <c r="D188" s="218" t="s">
        <v>149</v>
      </c>
      <c r="E188" s="41"/>
      <c r="F188" s="219" t="s">
        <v>744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149</v>
      </c>
      <c r="AU188" s="18" t="s">
        <v>85</v>
      </c>
    </row>
    <row r="189" s="2" customFormat="1" ht="16.5" customHeight="1">
      <c r="A189" s="39"/>
      <c r="B189" s="40"/>
      <c r="C189" s="205" t="s">
        <v>468</v>
      </c>
      <c r="D189" s="205" t="s">
        <v>143</v>
      </c>
      <c r="E189" s="206" t="s">
        <v>745</v>
      </c>
      <c r="F189" s="207" t="s">
        <v>746</v>
      </c>
      <c r="G189" s="208" t="s">
        <v>279</v>
      </c>
      <c r="H189" s="209">
        <v>10</v>
      </c>
      <c r="I189" s="210"/>
      <c r="J189" s="211">
        <f>ROUND(I189*H189,2)</f>
        <v>0</v>
      </c>
      <c r="K189" s="207" t="s">
        <v>19</v>
      </c>
      <c r="L189" s="45"/>
      <c r="M189" s="212" t="s">
        <v>19</v>
      </c>
      <c r="N189" s="213" t="s">
        <v>46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195</v>
      </c>
      <c r="AT189" s="216" t="s">
        <v>143</v>
      </c>
      <c r="AU189" s="216" t="s">
        <v>85</v>
      </c>
      <c r="AY189" s="18" t="s">
        <v>140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83</v>
      </c>
      <c r="BK189" s="217">
        <f>ROUND(I189*H189,2)</f>
        <v>0</v>
      </c>
      <c r="BL189" s="18" t="s">
        <v>195</v>
      </c>
      <c r="BM189" s="216" t="s">
        <v>466</v>
      </c>
    </row>
    <row r="190" s="2" customFormat="1">
      <c r="A190" s="39"/>
      <c r="B190" s="40"/>
      <c r="C190" s="41"/>
      <c r="D190" s="218" t="s">
        <v>149</v>
      </c>
      <c r="E190" s="41"/>
      <c r="F190" s="219" t="s">
        <v>746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149</v>
      </c>
      <c r="AU190" s="18" t="s">
        <v>85</v>
      </c>
    </row>
    <row r="191" s="2" customFormat="1" ht="16.5" customHeight="1">
      <c r="A191" s="39"/>
      <c r="B191" s="40"/>
      <c r="C191" s="247" t="s">
        <v>274</v>
      </c>
      <c r="D191" s="247" t="s">
        <v>244</v>
      </c>
      <c r="E191" s="248" t="s">
        <v>747</v>
      </c>
      <c r="F191" s="249" t="s">
        <v>748</v>
      </c>
      <c r="G191" s="250" t="s">
        <v>279</v>
      </c>
      <c r="H191" s="251">
        <v>10</v>
      </c>
      <c r="I191" s="252"/>
      <c r="J191" s="253">
        <f>ROUND(I191*H191,2)</f>
        <v>0</v>
      </c>
      <c r="K191" s="249" t="s">
        <v>19</v>
      </c>
      <c r="L191" s="254"/>
      <c r="M191" s="255" t="s">
        <v>19</v>
      </c>
      <c r="N191" s="256" t="s">
        <v>46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247</v>
      </c>
      <c r="AT191" s="216" t="s">
        <v>244</v>
      </c>
      <c r="AU191" s="216" t="s">
        <v>85</v>
      </c>
      <c r="AY191" s="18" t="s">
        <v>140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83</v>
      </c>
      <c r="BK191" s="217">
        <f>ROUND(I191*H191,2)</f>
        <v>0</v>
      </c>
      <c r="BL191" s="18" t="s">
        <v>195</v>
      </c>
      <c r="BM191" s="216" t="s">
        <v>470</v>
      </c>
    </row>
    <row r="192" s="2" customFormat="1">
      <c r="A192" s="39"/>
      <c r="B192" s="40"/>
      <c r="C192" s="41"/>
      <c r="D192" s="218" t="s">
        <v>149</v>
      </c>
      <c r="E192" s="41"/>
      <c r="F192" s="219" t="s">
        <v>748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149</v>
      </c>
      <c r="AU192" s="18" t="s">
        <v>85</v>
      </c>
    </row>
    <row r="193" s="2" customFormat="1" ht="16.5" customHeight="1">
      <c r="A193" s="39"/>
      <c r="B193" s="40"/>
      <c r="C193" s="205" t="s">
        <v>488</v>
      </c>
      <c r="D193" s="205" t="s">
        <v>143</v>
      </c>
      <c r="E193" s="206" t="s">
        <v>749</v>
      </c>
      <c r="F193" s="207" t="s">
        <v>750</v>
      </c>
      <c r="G193" s="208" t="s">
        <v>279</v>
      </c>
      <c r="H193" s="209">
        <v>10</v>
      </c>
      <c r="I193" s="210"/>
      <c r="J193" s="211">
        <f>ROUND(I193*H193,2)</f>
        <v>0</v>
      </c>
      <c r="K193" s="207" t="s">
        <v>19</v>
      </c>
      <c r="L193" s="45"/>
      <c r="M193" s="212" t="s">
        <v>19</v>
      </c>
      <c r="N193" s="213" t="s">
        <v>46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195</v>
      </c>
      <c r="AT193" s="216" t="s">
        <v>143</v>
      </c>
      <c r="AU193" s="216" t="s">
        <v>85</v>
      </c>
      <c r="AY193" s="18" t="s">
        <v>140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83</v>
      </c>
      <c r="BK193" s="217">
        <f>ROUND(I193*H193,2)</f>
        <v>0</v>
      </c>
      <c r="BL193" s="18" t="s">
        <v>195</v>
      </c>
      <c r="BM193" s="216" t="s">
        <v>481</v>
      </c>
    </row>
    <row r="194" s="2" customFormat="1">
      <c r="A194" s="39"/>
      <c r="B194" s="40"/>
      <c r="C194" s="41"/>
      <c r="D194" s="218" t="s">
        <v>149</v>
      </c>
      <c r="E194" s="41"/>
      <c r="F194" s="219" t="s">
        <v>750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149</v>
      </c>
      <c r="AU194" s="18" t="s">
        <v>85</v>
      </c>
    </row>
    <row r="195" s="2" customFormat="1" ht="16.5" customHeight="1">
      <c r="A195" s="39"/>
      <c r="B195" s="40"/>
      <c r="C195" s="247" t="s">
        <v>281</v>
      </c>
      <c r="D195" s="247" t="s">
        <v>244</v>
      </c>
      <c r="E195" s="248" t="s">
        <v>751</v>
      </c>
      <c r="F195" s="249" t="s">
        <v>752</v>
      </c>
      <c r="G195" s="250" t="s">
        <v>279</v>
      </c>
      <c r="H195" s="251">
        <v>10</v>
      </c>
      <c r="I195" s="252"/>
      <c r="J195" s="253">
        <f>ROUND(I195*H195,2)</f>
        <v>0</v>
      </c>
      <c r="K195" s="249" t="s">
        <v>19</v>
      </c>
      <c r="L195" s="254"/>
      <c r="M195" s="255" t="s">
        <v>19</v>
      </c>
      <c r="N195" s="256" t="s">
        <v>46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247</v>
      </c>
      <c r="AT195" s="216" t="s">
        <v>244</v>
      </c>
      <c r="AU195" s="216" t="s">
        <v>85</v>
      </c>
      <c r="AY195" s="18" t="s">
        <v>140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83</v>
      </c>
      <c r="BK195" s="217">
        <f>ROUND(I195*H195,2)</f>
        <v>0</v>
      </c>
      <c r="BL195" s="18" t="s">
        <v>195</v>
      </c>
      <c r="BM195" s="216" t="s">
        <v>485</v>
      </c>
    </row>
    <row r="196" s="2" customFormat="1">
      <c r="A196" s="39"/>
      <c r="B196" s="40"/>
      <c r="C196" s="41"/>
      <c r="D196" s="218" t="s">
        <v>149</v>
      </c>
      <c r="E196" s="41"/>
      <c r="F196" s="219" t="s">
        <v>752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149</v>
      </c>
      <c r="AU196" s="18" t="s">
        <v>85</v>
      </c>
    </row>
    <row r="197" s="2" customFormat="1" ht="16.5" customHeight="1">
      <c r="A197" s="39"/>
      <c r="B197" s="40"/>
      <c r="C197" s="205" t="s">
        <v>566</v>
      </c>
      <c r="D197" s="205" t="s">
        <v>143</v>
      </c>
      <c r="E197" s="206" t="s">
        <v>753</v>
      </c>
      <c r="F197" s="207" t="s">
        <v>754</v>
      </c>
      <c r="G197" s="208" t="s">
        <v>279</v>
      </c>
      <c r="H197" s="209">
        <v>2</v>
      </c>
      <c r="I197" s="210"/>
      <c r="J197" s="211">
        <f>ROUND(I197*H197,2)</f>
        <v>0</v>
      </c>
      <c r="K197" s="207" t="s">
        <v>19</v>
      </c>
      <c r="L197" s="45"/>
      <c r="M197" s="212" t="s">
        <v>19</v>
      </c>
      <c r="N197" s="213" t="s">
        <v>46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195</v>
      </c>
      <c r="AT197" s="216" t="s">
        <v>143</v>
      </c>
      <c r="AU197" s="216" t="s">
        <v>85</v>
      </c>
      <c r="AY197" s="18" t="s">
        <v>140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83</v>
      </c>
      <c r="BK197" s="217">
        <f>ROUND(I197*H197,2)</f>
        <v>0</v>
      </c>
      <c r="BL197" s="18" t="s">
        <v>195</v>
      </c>
      <c r="BM197" s="216" t="s">
        <v>491</v>
      </c>
    </row>
    <row r="198" s="2" customFormat="1">
      <c r="A198" s="39"/>
      <c r="B198" s="40"/>
      <c r="C198" s="41"/>
      <c r="D198" s="218" t="s">
        <v>149</v>
      </c>
      <c r="E198" s="41"/>
      <c r="F198" s="219" t="s">
        <v>754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149</v>
      </c>
      <c r="AU198" s="18" t="s">
        <v>85</v>
      </c>
    </row>
    <row r="199" s="2" customFormat="1" ht="16.5" customHeight="1">
      <c r="A199" s="39"/>
      <c r="B199" s="40"/>
      <c r="C199" s="247" t="s">
        <v>289</v>
      </c>
      <c r="D199" s="247" t="s">
        <v>244</v>
      </c>
      <c r="E199" s="248" t="s">
        <v>755</v>
      </c>
      <c r="F199" s="249" t="s">
        <v>756</v>
      </c>
      <c r="G199" s="250" t="s">
        <v>279</v>
      </c>
      <c r="H199" s="251">
        <v>2</v>
      </c>
      <c r="I199" s="252"/>
      <c r="J199" s="253">
        <f>ROUND(I199*H199,2)</f>
        <v>0</v>
      </c>
      <c r="K199" s="249" t="s">
        <v>19</v>
      </c>
      <c r="L199" s="254"/>
      <c r="M199" s="255" t="s">
        <v>19</v>
      </c>
      <c r="N199" s="256" t="s">
        <v>46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247</v>
      </c>
      <c r="AT199" s="216" t="s">
        <v>244</v>
      </c>
      <c r="AU199" s="216" t="s">
        <v>85</v>
      </c>
      <c r="AY199" s="18" t="s">
        <v>140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195</v>
      </c>
      <c r="BM199" s="216" t="s">
        <v>498</v>
      </c>
    </row>
    <row r="200" s="2" customFormat="1">
      <c r="A200" s="39"/>
      <c r="B200" s="40"/>
      <c r="C200" s="41"/>
      <c r="D200" s="218" t="s">
        <v>149</v>
      </c>
      <c r="E200" s="41"/>
      <c r="F200" s="219" t="s">
        <v>756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85</v>
      </c>
    </row>
    <row r="201" s="2" customFormat="1" ht="16.5" customHeight="1">
      <c r="A201" s="39"/>
      <c r="B201" s="40"/>
      <c r="C201" s="205" t="s">
        <v>370</v>
      </c>
      <c r="D201" s="205" t="s">
        <v>143</v>
      </c>
      <c r="E201" s="206" t="s">
        <v>757</v>
      </c>
      <c r="F201" s="207" t="s">
        <v>758</v>
      </c>
      <c r="G201" s="208" t="s">
        <v>279</v>
      </c>
      <c r="H201" s="209">
        <v>88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46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195</v>
      </c>
      <c r="AT201" s="216" t="s">
        <v>143</v>
      </c>
      <c r="AU201" s="216" t="s">
        <v>85</v>
      </c>
      <c r="AY201" s="18" t="s">
        <v>140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83</v>
      </c>
      <c r="BK201" s="217">
        <f>ROUND(I201*H201,2)</f>
        <v>0</v>
      </c>
      <c r="BL201" s="18" t="s">
        <v>195</v>
      </c>
      <c r="BM201" s="216" t="s">
        <v>582</v>
      </c>
    </row>
    <row r="202" s="2" customFormat="1">
      <c r="A202" s="39"/>
      <c r="B202" s="40"/>
      <c r="C202" s="41"/>
      <c r="D202" s="218" t="s">
        <v>149</v>
      </c>
      <c r="E202" s="41"/>
      <c r="F202" s="219" t="s">
        <v>758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149</v>
      </c>
      <c r="AU202" s="18" t="s">
        <v>85</v>
      </c>
    </row>
    <row r="203" s="2" customFormat="1" ht="16.5" customHeight="1">
      <c r="A203" s="39"/>
      <c r="B203" s="40"/>
      <c r="C203" s="247" t="s">
        <v>295</v>
      </c>
      <c r="D203" s="247" t="s">
        <v>244</v>
      </c>
      <c r="E203" s="248" t="s">
        <v>759</v>
      </c>
      <c r="F203" s="249" t="s">
        <v>760</v>
      </c>
      <c r="G203" s="250" t="s">
        <v>761</v>
      </c>
      <c r="H203" s="251">
        <v>88</v>
      </c>
      <c r="I203" s="252"/>
      <c r="J203" s="253">
        <f>ROUND(I203*H203,2)</f>
        <v>0</v>
      </c>
      <c r="K203" s="249" t="s">
        <v>19</v>
      </c>
      <c r="L203" s="254"/>
      <c r="M203" s="255" t="s">
        <v>19</v>
      </c>
      <c r="N203" s="256" t="s">
        <v>46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247</v>
      </c>
      <c r="AT203" s="216" t="s">
        <v>244</v>
      </c>
      <c r="AU203" s="216" t="s">
        <v>85</v>
      </c>
      <c r="AY203" s="18" t="s">
        <v>140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83</v>
      </c>
      <c r="BK203" s="217">
        <f>ROUND(I203*H203,2)</f>
        <v>0</v>
      </c>
      <c r="BL203" s="18" t="s">
        <v>195</v>
      </c>
      <c r="BM203" s="216" t="s">
        <v>583</v>
      </c>
    </row>
    <row r="204" s="2" customFormat="1">
      <c r="A204" s="39"/>
      <c r="B204" s="40"/>
      <c r="C204" s="41"/>
      <c r="D204" s="218" t="s">
        <v>149</v>
      </c>
      <c r="E204" s="41"/>
      <c r="F204" s="219" t="s">
        <v>760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149</v>
      </c>
      <c r="AU204" s="18" t="s">
        <v>85</v>
      </c>
    </row>
    <row r="205" s="2" customFormat="1" ht="16.5" customHeight="1">
      <c r="A205" s="39"/>
      <c r="B205" s="40"/>
      <c r="C205" s="205" t="s">
        <v>371</v>
      </c>
      <c r="D205" s="205" t="s">
        <v>143</v>
      </c>
      <c r="E205" s="206" t="s">
        <v>762</v>
      </c>
      <c r="F205" s="207" t="s">
        <v>763</v>
      </c>
      <c r="G205" s="208" t="s">
        <v>279</v>
      </c>
      <c r="H205" s="209">
        <v>88</v>
      </c>
      <c r="I205" s="210"/>
      <c r="J205" s="211">
        <f>ROUND(I205*H205,2)</f>
        <v>0</v>
      </c>
      <c r="K205" s="207" t="s">
        <v>19</v>
      </c>
      <c r="L205" s="45"/>
      <c r="M205" s="212" t="s">
        <v>19</v>
      </c>
      <c r="N205" s="213" t="s">
        <v>46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195</v>
      </c>
      <c r="AT205" s="216" t="s">
        <v>143</v>
      </c>
      <c r="AU205" s="216" t="s">
        <v>85</v>
      </c>
      <c r="AY205" s="18" t="s">
        <v>140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83</v>
      </c>
      <c r="BK205" s="217">
        <f>ROUND(I205*H205,2)</f>
        <v>0</v>
      </c>
      <c r="BL205" s="18" t="s">
        <v>195</v>
      </c>
      <c r="BM205" s="216" t="s">
        <v>764</v>
      </c>
    </row>
    <row r="206" s="2" customFormat="1">
      <c r="A206" s="39"/>
      <c r="B206" s="40"/>
      <c r="C206" s="41"/>
      <c r="D206" s="218" t="s">
        <v>149</v>
      </c>
      <c r="E206" s="41"/>
      <c r="F206" s="219" t="s">
        <v>763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149</v>
      </c>
      <c r="AU206" s="18" t="s">
        <v>85</v>
      </c>
    </row>
    <row r="207" s="2" customFormat="1" ht="16.5" customHeight="1">
      <c r="A207" s="39"/>
      <c r="B207" s="40"/>
      <c r="C207" s="247" t="s">
        <v>303</v>
      </c>
      <c r="D207" s="247" t="s">
        <v>244</v>
      </c>
      <c r="E207" s="248" t="s">
        <v>765</v>
      </c>
      <c r="F207" s="249" t="s">
        <v>766</v>
      </c>
      <c r="G207" s="250" t="s">
        <v>279</v>
      </c>
      <c r="H207" s="251">
        <v>88</v>
      </c>
      <c r="I207" s="252"/>
      <c r="J207" s="253">
        <f>ROUND(I207*H207,2)</f>
        <v>0</v>
      </c>
      <c r="K207" s="249" t="s">
        <v>19</v>
      </c>
      <c r="L207" s="254"/>
      <c r="M207" s="255" t="s">
        <v>19</v>
      </c>
      <c r="N207" s="256" t="s">
        <v>46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247</v>
      </c>
      <c r="AT207" s="216" t="s">
        <v>244</v>
      </c>
      <c r="AU207" s="216" t="s">
        <v>85</v>
      </c>
      <c r="AY207" s="18" t="s">
        <v>140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83</v>
      </c>
      <c r="BK207" s="217">
        <f>ROUND(I207*H207,2)</f>
        <v>0</v>
      </c>
      <c r="BL207" s="18" t="s">
        <v>195</v>
      </c>
      <c r="BM207" s="216" t="s">
        <v>767</v>
      </c>
    </row>
    <row r="208" s="2" customFormat="1">
      <c r="A208" s="39"/>
      <c r="B208" s="40"/>
      <c r="C208" s="41"/>
      <c r="D208" s="218" t="s">
        <v>149</v>
      </c>
      <c r="E208" s="41"/>
      <c r="F208" s="219" t="s">
        <v>766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149</v>
      </c>
      <c r="AU208" s="18" t="s">
        <v>85</v>
      </c>
    </row>
    <row r="209" s="2" customFormat="1" ht="24.15" customHeight="1">
      <c r="A209" s="39"/>
      <c r="B209" s="40"/>
      <c r="C209" s="205" t="s">
        <v>383</v>
      </c>
      <c r="D209" s="205" t="s">
        <v>143</v>
      </c>
      <c r="E209" s="206" t="s">
        <v>768</v>
      </c>
      <c r="F209" s="207" t="s">
        <v>769</v>
      </c>
      <c r="G209" s="208" t="s">
        <v>279</v>
      </c>
      <c r="H209" s="209">
        <v>1</v>
      </c>
      <c r="I209" s="210"/>
      <c r="J209" s="211">
        <f>ROUND(I209*H209,2)</f>
        <v>0</v>
      </c>
      <c r="K209" s="207" t="s">
        <v>19</v>
      </c>
      <c r="L209" s="45"/>
      <c r="M209" s="212" t="s">
        <v>19</v>
      </c>
      <c r="N209" s="213" t="s">
        <v>46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195</v>
      </c>
      <c r="AT209" s="216" t="s">
        <v>143</v>
      </c>
      <c r="AU209" s="216" t="s">
        <v>85</v>
      </c>
      <c r="AY209" s="18" t="s">
        <v>140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83</v>
      </c>
      <c r="BK209" s="217">
        <f>ROUND(I209*H209,2)</f>
        <v>0</v>
      </c>
      <c r="BL209" s="18" t="s">
        <v>195</v>
      </c>
      <c r="BM209" s="216" t="s">
        <v>770</v>
      </c>
    </row>
    <row r="210" s="2" customFormat="1">
      <c r="A210" s="39"/>
      <c r="B210" s="40"/>
      <c r="C210" s="41"/>
      <c r="D210" s="218" t="s">
        <v>149</v>
      </c>
      <c r="E210" s="41"/>
      <c r="F210" s="219" t="s">
        <v>769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149</v>
      </c>
      <c r="AU210" s="18" t="s">
        <v>85</v>
      </c>
    </row>
    <row r="211" s="2" customFormat="1" ht="16.5" customHeight="1">
      <c r="A211" s="39"/>
      <c r="B211" s="40"/>
      <c r="C211" s="247" t="s">
        <v>309</v>
      </c>
      <c r="D211" s="247" t="s">
        <v>244</v>
      </c>
      <c r="E211" s="248" t="s">
        <v>771</v>
      </c>
      <c r="F211" s="249" t="s">
        <v>772</v>
      </c>
      <c r="G211" s="250" t="s">
        <v>279</v>
      </c>
      <c r="H211" s="251">
        <v>1</v>
      </c>
      <c r="I211" s="252"/>
      <c r="J211" s="253">
        <f>ROUND(I211*H211,2)</f>
        <v>0</v>
      </c>
      <c r="K211" s="249" t="s">
        <v>19</v>
      </c>
      <c r="L211" s="254"/>
      <c r="M211" s="255" t="s">
        <v>19</v>
      </c>
      <c r="N211" s="256" t="s">
        <v>46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247</v>
      </c>
      <c r="AT211" s="216" t="s">
        <v>244</v>
      </c>
      <c r="AU211" s="216" t="s">
        <v>85</v>
      </c>
      <c r="AY211" s="18" t="s">
        <v>140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83</v>
      </c>
      <c r="BK211" s="217">
        <f>ROUND(I211*H211,2)</f>
        <v>0</v>
      </c>
      <c r="BL211" s="18" t="s">
        <v>195</v>
      </c>
      <c r="BM211" s="216" t="s">
        <v>773</v>
      </c>
    </row>
    <row r="212" s="2" customFormat="1">
      <c r="A212" s="39"/>
      <c r="B212" s="40"/>
      <c r="C212" s="41"/>
      <c r="D212" s="218" t="s">
        <v>149</v>
      </c>
      <c r="E212" s="41"/>
      <c r="F212" s="219" t="s">
        <v>772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149</v>
      </c>
      <c r="AU212" s="18" t="s">
        <v>85</v>
      </c>
    </row>
    <row r="213" s="2" customFormat="1" ht="16.5" customHeight="1">
      <c r="A213" s="39"/>
      <c r="B213" s="40"/>
      <c r="C213" s="205" t="s">
        <v>396</v>
      </c>
      <c r="D213" s="205" t="s">
        <v>143</v>
      </c>
      <c r="E213" s="206" t="s">
        <v>774</v>
      </c>
      <c r="F213" s="207" t="s">
        <v>775</v>
      </c>
      <c r="G213" s="208" t="s">
        <v>279</v>
      </c>
      <c r="H213" s="209">
        <v>88</v>
      </c>
      <c r="I213" s="210"/>
      <c r="J213" s="211">
        <f>ROUND(I213*H213,2)</f>
        <v>0</v>
      </c>
      <c r="K213" s="207" t="s">
        <v>19</v>
      </c>
      <c r="L213" s="45"/>
      <c r="M213" s="212" t="s">
        <v>19</v>
      </c>
      <c r="N213" s="213" t="s">
        <v>46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195</v>
      </c>
      <c r="AT213" s="216" t="s">
        <v>143</v>
      </c>
      <c r="AU213" s="216" t="s">
        <v>85</v>
      </c>
      <c r="AY213" s="18" t="s">
        <v>140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83</v>
      </c>
      <c r="BK213" s="217">
        <f>ROUND(I213*H213,2)</f>
        <v>0</v>
      </c>
      <c r="BL213" s="18" t="s">
        <v>195</v>
      </c>
      <c r="BM213" s="216" t="s">
        <v>776</v>
      </c>
    </row>
    <row r="214" s="2" customFormat="1">
      <c r="A214" s="39"/>
      <c r="B214" s="40"/>
      <c r="C214" s="41"/>
      <c r="D214" s="218" t="s">
        <v>149</v>
      </c>
      <c r="E214" s="41"/>
      <c r="F214" s="219" t="s">
        <v>775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149</v>
      </c>
      <c r="AU214" s="18" t="s">
        <v>85</v>
      </c>
    </row>
    <row r="215" s="2" customFormat="1" ht="16.5" customHeight="1">
      <c r="A215" s="39"/>
      <c r="B215" s="40"/>
      <c r="C215" s="247" t="s">
        <v>314</v>
      </c>
      <c r="D215" s="247" t="s">
        <v>244</v>
      </c>
      <c r="E215" s="248" t="s">
        <v>777</v>
      </c>
      <c r="F215" s="249" t="s">
        <v>778</v>
      </c>
      <c r="G215" s="250" t="s">
        <v>279</v>
      </c>
      <c r="H215" s="251">
        <v>88</v>
      </c>
      <c r="I215" s="252"/>
      <c r="J215" s="253">
        <f>ROUND(I215*H215,2)</f>
        <v>0</v>
      </c>
      <c r="K215" s="249" t="s">
        <v>19</v>
      </c>
      <c r="L215" s="254"/>
      <c r="M215" s="255" t="s">
        <v>19</v>
      </c>
      <c r="N215" s="256" t="s">
        <v>46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247</v>
      </c>
      <c r="AT215" s="216" t="s">
        <v>244</v>
      </c>
      <c r="AU215" s="216" t="s">
        <v>85</v>
      </c>
      <c r="AY215" s="18" t="s">
        <v>140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83</v>
      </c>
      <c r="BK215" s="217">
        <f>ROUND(I215*H215,2)</f>
        <v>0</v>
      </c>
      <c r="BL215" s="18" t="s">
        <v>195</v>
      </c>
      <c r="BM215" s="216" t="s">
        <v>779</v>
      </c>
    </row>
    <row r="216" s="2" customFormat="1">
      <c r="A216" s="39"/>
      <c r="B216" s="40"/>
      <c r="C216" s="41"/>
      <c r="D216" s="218" t="s">
        <v>149</v>
      </c>
      <c r="E216" s="41"/>
      <c r="F216" s="219" t="s">
        <v>778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149</v>
      </c>
      <c r="AU216" s="18" t="s">
        <v>85</v>
      </c>
    </row>
    <row r="217" s="2" customFormat="1" ht="16.5" customHeight="1">
      <c r="A217" s="39"/>
      <c r="B217" s="40"/>
      <c r="C217" s="247" t="s">
        <v>411</v>
      </c>
      <c r="D217" s="247" t="s">
        <v>244</v>
      </c>
      <c r="E217" s="248" t="s">
        <v>780</v>
      </c>
      <c r="F217" s="249" t="s">
        <v>781</v>
      </c>
      <c r="G217" s="250" t="s">
        <v>279</v>
      </c>
      <c r="H217" s="251">
        <v>1</v>
      </c>
      <c r="I217" s="252"/>
      <c r="J217" s="253">
        <f>ROUND(I217*H217,2)</f>
        <v>0</v>
      </c>
      <c r="K217" s="249" t="s">
        <v>19</v>
      </c>
      <c r="L217" s="254"/>
      <c r="M217" s="255" t="s">
        <v>19</v>
      </c>
      <c r="N217" s="256" t="s">
        <v>46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247</v>
      </c>
      <c r="AT217" s="216" t="s">
        <v>244</v>
      </c>
      <c r="AU217" s="216" t="s">
        <v>85</v>
      </c>
      <c r="AY217" s="18" t="s">
        <v>140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83</v>
      </c>
      <c r="BK217" s="217">
        <f>ROUND(I217*H217,2)</f>
        <v>0</v>
      </c>
      <c r="BL217" s="18" t="s">
        <v>195</v>
      </c>
      <c r="BM217" s="216" t="s">
        <v>782</v>
      </c>
    </row>
    <row r="218" s="2" customFormat="1">
      <c r="A218" s="39"/>
      <c r="B218" s="40"/>
      <c r="C218" s="41"/>
      <c r="D218" s="218" t="s">
        <v>149</v>
      </c>
      <c r="E218" s="41"/>
      <c r="F218" s="219" t="s">
        <v>781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149</v>
      </c>
      <c r="AU218" s="18" t="s">
        <v>85</v>
      </c>
    </row>
    <row r="219" s="2" customFormat="1" ht="16.5" customHeight="1">
      <c r="A219" s="39"/>
      <c r="B219" s="40"/>
      <c r="C219" s="205" t="s">
        <v>317</v>
      </c>
      <c r="D219" s="205" t="s">
        <v>143</v>
      </c>
      <c r="E219" s="206" t="s">
        <v>783</v>
      </c>
      <c r="F219" s="207" t="s">
        <v>784</v>
      </c>
      <c r="G219" s="208" t="s">
        <v>279</v>
      </c>
      <c r="H219" s="209">
        <v>1</v>
      </c>
      <c r="I219" s="210"/>
      <c r="J219" s="211">
        <f>ROUND(I219*H219,2)</f>
        <v>0</v>
      </c>
      <c r="K219" s="207" t="s">
        <v>19</v>
      </c>
      <c r="L219" s="45"/>
      <c r="M219" s="212" t="s">
        <v>19</v>
      </c>
      <c r="N219" s="213" t="s">
        <v>46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195</v>
      </c>
      <c r="AT219" s="216" t="s">
        <v>143</v>
      </c>
      <c r="AU219" s="216" t="s">
        <v>85</v>
      </c>
      <c r="AY219" s="18" t="s">
        <v>140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83</v>
      </c>
      <c r="BK219" s="217">
        <f>ROUND(I219*H219,2)</f>
        <v>0</v>
      </c>
      <c r="BL219" s="18" t="s">
        <v>195</v>
      </c>
      <c r="BM219" s="216" t="s">
        <v>785</v>
      </c>
    </row>
    <row r="220" s="2" customFormat="1">
      <c r="A220" s="39"/>
      <c r="B220" s="40"/>
      <c r="C220" s="41"/>
      <c r="D220" s="218" t="s">
        <v>149</v>
      </c>
      <c r="E220" s="41"/>
      <c r="F220" s="219" t="s">
        <v>784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149</v>
      </c>
      <c r="AU220" s="18" t="s">
        <v>85</v>
      </c>
    </row>
    <row r="221" s="2" customFormat="1" ht="24.15" customHeight="1">
      <c r="A221" s="39"/>
      <c r="B221" s="40"/>
      <c r="C221" s="247" t="s">
        <v>391</v>
      </c>
      <c r="D221" s="247" t="s">
        <v>244</v>
      </c>
      <c r="E221" s="248" t="s">
        <v>786</v>
      </c>
      <c r="F221" s="249" t="s">
        <v>787</v>
      </c>
      <c r="G221" s="250" t="s">
        <v>279</v>
      </c>
      <c r="H221" s="251">
        <v>1</v>
      </c>
      <c r="I221" s="252"/>
      <c r="J221" s="253">
        <f>ROUND(I221*H221,2)</f>
        <v>0</v>
      </c>
      <c r="K221" s="249" t="s">
        <v>19</v>
      </c>
      <c r="L221" s="254"/>
      <c r="M221" s="255" t="s">
        <v>19</v>
      </c>
      <c r="N221" s="256" t="s">
        <v>46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247</v>
      </c>
      <c r="AT221" s="216" t="s">
        <v>244</v>
      </c>
      <c r="AU221" s="216" t="s">
        <v>85</v>
      </c>
      <c r="AY221" s="18" t="s">
        <v>140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83</v>
      </c>
      <c r="BK221" s="217">
        <f>ROUND(I221*H221,2)</f>
        <v>0</v>
      </c>
      <c r="BL221" s="18" t="s">
        <v>195</v>
      </c>
      <c r="BM221" s="216" t="s">
        <v>788</v>
      </c>
    </row>
    <row r="222" s="2" customFormat="1">
      <c r="A222" s="39"/>
      <c r="B222" s="40"/>
      <c r="C222" s="41"/>
      <c r="D222" s="218" t="s">
        <v>149</v>
      </c>
      <c r="E222" s="41"/>
      <c r="F222" s="219" t="s">
        <v>787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149</v>
      </c>
      <c r="AU222" s="18" t="s">
        <v>85</v>
      </c>
    </row>
    <row r="223" s="2" customFormat="1" ht="16.5" customHeight="1">
      <c r="A223" s="39"/>
      <c r="B223" s="40"/>
      <c r="C223" s="205" t="s">
        <v>321</v>
      </c>
      <c r="D223" s="205" t="s">
        <v>143</v>
      </c>
      <c r="E223" s="206" t="s">
        <v>789</v>
      </c>
      <c r="F223" s="207" t="s">
        <v>790</v>
      </c>
      <c r="G223" s="208" t="s">
        <v>279</v>
      </c>
      <c r="H223" s="209">
        <v>1</v>
      </c>
      <c r="I223" s="210"/>
      <c r="J223" s="211">
        <f>ROUND(I223*H223,2)</f>
        <v>0</v>
      </c>
      <c r="K223" s="207" t="s">
        <v>19</v>
      </c>
      <c r="L223" s="45"/>
      <c r="M223" s="212" t="s">
        <v>19</v>
      </c>
      <c r="N223" s="213" t="s">
        <v>46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195</v>
      </c>
      <c r="AT223" s="216" t="s">
        <v>143</v>
      </c>
      <c r="AU223" s="216" t="s">
        <v>85</v>
      </c>
      <c r="AY223" s="18" t="s">
        <v>140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83</v>
      </c>
      <c r="BK223" s="217">
        <f>ROUND(I223*H223,2)</f>
        <v>0</v>
      </c>
      <c r="BL223" s="18" t="s">
        <v>195</v>
      </c>
      <c r="BM223" s="216" t="s">
        <v>791</v>
      </c>
    </row>
    <row r="224" s="2" customFormat="1">
      <c r="A224" s="39"/>
      <c r="B224" s="40"/>
      <c r="C224" s="41"/>
      <c r="D224" s="218" t="s">
        <v>149</v>
      </c>
      <c r="E224" s="41"/>
      <c r="F224" s="219" t="s">
        <v>790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149</v>
      </c>
      <c r="AU224" s="18" t="s">
        <v>85</v>
      </c>
    </row>
    <row r="225" s="2" customFormat="1" ht="16.5" customHeight="1">
      <c r="A225" s="39"/>
      <c r="B225" s="40"/>
      <c r="C225" s="247" t="s">
        <v>441</v>
      </c>
      <c r="D225" s="247" t="s">
        <v>244</v>
      </c>
      <c r="E225" s="248" t="s">
        <v>792</v>
      </c>
      <c r="F225" s="249" t="s">
        <v>793</v>
      </c>
      <c r="G225" s="250" t="s">
        <v>279</v>
      </c>
      <c r="H225" s="251">
        <v>1</v>
      </c>
      <c r="I225" s="252"/>
      <c r="J225" s="253">
        <f>ROUND(I225*H225,2)</f>
        <v>0</v>
      </c>
      <c r="K225" s="249" t="s">
        <v>19</v>
      </c>
      <c r="L225" s="254"/>
      <c r="M225" s="255" t="s">
        <v>19</v>
      </c>
      <c r="N225" s="256" t="s">
        <v>46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247</v>
      </c>
      <c r="AT225" s="216" t="s">
        <v>244</v>
      </c>
      <c r="AU225" s="216" t="s">
        <v>85</v>
      </c>
      <c r="AY225" s="18" t="s">
        <v>140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83</v>
      </c>
      <c r="BK225" s="217">
        <f>ROUND(I225*H225,2)</f>
        <v>0</v>
      </c>
      <c r="BL225" s="18" t="s">
        <v>195</v>
      </c>
      <c r="BM225" s="216" t="s">
        <v>794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793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85</v>
      </c>
    </row>
    <row r="227" s="2" customFormat="1" ht="21.75" customHeight="1">
      <c r="A227" s="39"/>
      <c r="B227" s="40"/>
      <c r="C227" s="205" t="s">
        <v>324</v>
      </c>
      <c r="D227" s="205" t="s">
        <v>143</v>
      </c>
      <c r="E227" s="206" t="s">
        <v>795</v>
      </c>
      <c r="F227" s="207" t="s">
        <v>796</v>
      </c>
      <c r="G227" s="208" t="s">
        <v>279</v>
      </c>
      <c r="H227" s="209">
        <v>1</v>
      </c>
      <c r="I227" s="210"/>
      <c r="J227" s="211">
        <f>ROUND(I227*H227,2)</f>
        <v>0</v>
      </c>
      <c r="K227" s="207" t="s">
        <v>19</v>
      </c>
      <c r="L227" s="45"/>
      <c r="M227" s="212" t="s">
        <v>19</v>
      </c>
      <c r="N227" s="213" t="s">
        <v>46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195</v>
      </c>
      <c r="AT227" s="216" t="s">
        <v>143</v>
      </c>
      <c r="AU227" s="216" t="s">
        <v>85</v>
      </c>
      <c r="AY227" s="18" t="s">
        <v>140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83</v>
      </c>
      <c r="BK227" s="217">
        <f>ROUND(I227*H227,2)</f>
        <v>0</v>
      </c>
      <c r="BL227" s="18" t="s">
        <v>195</v>
      </c>
      <c r="BM227" s="216" t="s">
        <v>797</v>
      </c>
    </row>
    <row r="228" s="2" customFormat="1">
      <c r="A228" s="39"/>
      <c r="B228" s="40"/>
      <c r="C228" s="41"/>
      <c r="D228" s="218" t="s">
        <v>149</v>
      </c>
      <c r="E228" s="41"/>
      <c r="F228" s="219" t="s">
        <v>796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149</v>
      </c>
      <c r="AU228" s="18" t="s">
        <v>85</v>
      </c>
    </row>
    <row r="229" s="2" customFormat="1" ht="16.5" customHeight="1">
      <c r="A229" s="39"/>
      <c r="B229" s="40"/>
      <c r="C229" s="247" t="s">
        <v>452</v>
      </c>
      <c r="D229" s="247" t="s">
        <v>244</v>
      </c>
      <c r="E229" s="248" t="s">
        <v>798</v>
      </c>
      <c r="F229" s="249" t="s">
        <v>799</v>
      </c>
      <c r="G229" s="250" t="s">
        <v>279</v>
      </c>
      <c r="H229" s="251">
        <v>1</v>
      </c>
      <c r="I229" s="252"/>
      <c r="J229" s="253">
        <f>ROUND(I229*H229,2)</f>
        <v>0</v>
      </c>
      <c r="K229" s="249" t="s">
        <v>19</v>
      </c>
      <c r="L229" s="254"/>
      <c r="M229" s="255" t="s">
        <v>19</v>
      </c>
      <c r="N229" s="256" t="s">
        <v>46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247</v>
      </c>
      <c r="AT229" s="216" t="s">
        <v>244</v>
      </c>
      <c r="AU229" s="216" t="s">
        <v>85</v>
      </c>
      <c r="AY229" s="18" t="s">
        <v>140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83</v>
      </c>
      <c r="BK229" s="217">
        <f>ROUND(I229*H229,2)</f>
        <v>0</v>
      </c>
      <c r="BL229" s="18" t="s">
        <v>195</v>
      </c>
      <c r="BM229" s="216" t="s">
        <v>800</v>
      </c>
    </row>
    <row r="230" s="2" customFormat="1">
      <c r="A230" s="39"/>
      <c r="B230" s="40"/>
      <c r="C230" s="41"/>
      <c r="D230" s="218" t="s">
        <v>149</v>
      </c>
      <c r="E230" s="41"/>
      <c r="F230" s="219" t="s">
        <v>799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149</v>
      </c>
      <c r="AU230" s="18" t="s">
        <v>85</v>
      </c>
    </row>
    <row r="231" s="2" customFormat="1" ht="16.5" customHeight="1">
      <c r="A231" s="39"/>
      <c r="B231" s="40"/>
      <c r="C231" s="205" t="s">
        <v>330</v>
      </c>
      <c r="D231" s="205" t="s">
        <v>143</v>
      </c>
      <c r="E231" s="206" t="s">
        <v>801</v>
      </c>
      <c r="F231" s="207" t="s">
        <v>802</v>
      </c>
      <c r="G231" s="208" t="s">
        <v>279</v>
      </c>
      <c r="H231" s="209">
        <v>1</v>
      </c>
      <c r="I231" s="210"/>
      <c r="J231" s="211">
        <f>ROUND(I231*H231,2)</f>
        <v>0</v>
      </c>
      <c r="K231" s="207" t="s">
        <v>19</v>
      </c>
      <c r="L231" s="45"/>
      <c r="M231" s="212" t="s">
        <v>19</v>
      </c>
      <c r="N231" s="213" t="s">
        <v>46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195</v>
      </c>
      <c r="AT231" s="216" t="s">
        <v>143</v>
      </c>
      <c r="AU231" s="216" t="s">
        <v>85</v>
      </c>
      <c r="AY231" s="18" t="s">
        <v>140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83</v>
      </c>
      <c r="BK231" s="217">
        <f>ROUND(I231*H231,2)</f>
        <v>0</v>
      </c>
      <c r="BL231" s="18" t="s">
        <v>195</v>
      </c>
      <c r="BM231" s="216" t="s">
        <v>803</v>
      </c>
    </row>
    <row r="232" s="2" customFormat="1">
      <c r="A232" s="39"/>
      <c r="B232" s="40"/>
      <c r="C232" s="41"/>
      <c r="D232" s="218" t="s">
        <v>149</v>
      </c>
      <c r="E232" s="41"/>
      <c r="F232" s="219" t="s">
        <v>802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149</v>
      </c>
      <c r="AU232" s="18" t="s">
        <v>85</v>
      </c>
    </row>
    <row r="233" s="2" customFormat="1" ht="16.5" customHeight="1">
      <c r="A233" s="39"/>
      <c r="B233" s="40"/>
      <c r="C233" s="247" t="s">
        <v>378</v>
      </c>
      <c r="D233" s="247" t="s">
        <v>244</v>
      </c>
      <c r="E233" s="248" t="s">
        <v>804</v>
      </c>
      <c r="F233" s="249" t="s">
        <v>805</v>
      </c>
      <c r="G233" s="250" t="s">
        <v>279</v>
      </c>
      <c r="H233" s="251">
        <v>1</v>
      </c>
      <c r="I233" s="252"/>
      <c r="J233" s="253">
        <f>ROUND(I233*H233,2)</f>
        <v>0</v>
      </c>
      <c r="K233" s="249" t="s">
        <v>19</v>
      </c>
      <c r="L233" s="254"/>
      <c r="M233" s="255" t="s">
        <v>19</v>
      </c>
      <c r="N233" s="256" t="s">
        <v>46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247</v>
      </c>
      <c r="AT233" s="216" t="s">
        <v>244</v>
      </c>
      <c r="AU233" s="216" t="s">
        <v>85</v>
      </c>
      <c r="AY233" s="18" t="s">
        <v>140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83</v>
      </c>
      <c r="BK233" s="217">
        <f>ROUND(I233*H233,2)</f>
        <v>0</v>
      </c>
      <c r="BL233" s="18" t="s">
        <v>195</v>
      </c>
      <c r="BM233" s="216" t="s">
        <v>806</v>
      </c>
    </row>
    <row r="234" s="2" customFormat="1">
      <c r="A234" s="39"/>
      <c r="B234" s="40"/>
      <c r="C234" s="41"/>
      <c r="D234" s="218" t="s">
        <v>149</v>
      </c>
      <c r="E234" s="41"/>
      <c r="F234" s="219" t="s">
        <v>805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149</v>
      </c>
      <c r="AU234" s="18" t="s">
        <v>85</v>
      </c>
    </row>
    <row r="235" s="2" customFormat="1" ht="16.5" customHeight="1">
      <c r="A235" s="39"/>
      <c r="B235" s="40"/>
      <c r="C235" s="205" t="s">
        <v>364</v>
      </c>
      <c r="D235" s="205" t="s">
        <v>143</v>
      </c>
      <c r="E235" s="206" t="s">
        <v>807</v>
      </c>
      <c r="F235" s="207" t="s">
        <v>808</v>
      </c>
      <c r="G235" s="208" t="s">
        <v>279</v>
      </c>
      <c r="H235" s="209">
        <v>1</v>
      </c>
      <c r="I235" s="210"/>
      <c r="J235" s="211">
        <f>ROUND(I235*H235,2)</f>
        <v>0</v>
      </c>
      <c r="K235" s="207" t="s">
        <v>19</v>
      </c>
      <c r="L235" s="45"/>
      <c r="M235" s="212" t="s">
        <v>19</v>
      </c>
      <c r="N235" s="213" t="s">
        <v>46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195</v>
      </c>
      <c r="AT235" s="216" t="s">
        <v>143</v>
      </c>
      <c r="AU235" s="216" t="s">
        <v>85</v>
      </c>
      <c r="AY235" s="18" t="s">
        <v>140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83</v>
      </c>
      <c r="BK235" s="217">
        <f>ROUND(I235*H235,2)</f>
        <v>0</v>
      </c>
      <c r="BL235" s="18" t="s">
        <v>195</v>
      </c>
      <c r="BM235" s="216" t="s">
        <v>809</v>
      </c>
    </row>
    <row r="236" s="2" customFormat="1">
      <c r="A236" s="39"/>
      <c r="B236" s="40"/>
      <c r="C236" s="41"/>
      <c r="D236" s="218" t="s">
        <v>149</v>
      </c>
      <c r="E236" s="41"/>
      <c r="F236" s="219" t="s">
        <v>808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149</v>
      </c>
      <c r="AU236" s="18" t="s">
        <v>85</v>
      </c>
    </row>
    <row r="237" s="2" customFormat="1" ht="24.15" customHeight="1">
      <c r="A237" s="39"/>
      <c r="B237" s="40"/>
      <c r="C237" s="247" t="s">
        <v>418</v>
      </c>
      <c r="D237" s="247" t="s">
        <v>244</v>
      </c>
      <c r="E237" s="248" t="s">
        <v>810</v>
      </c>
      <c r="F237" s="249" t="s">
        <v>811</v>
      </c>
      <c r="G237" s="250" t="s">
        <v>279</v>
      </c>
      <c r="H237" s="251">
        <v>1</v>
      </c>
      <c r="I237" s="252"/>
      <c r="J237" s="253">
        <f>ROUND(I237*H237,2)</f>
        <v>0</v>
      </c>
      <c r="K237" s="249" t="s">
        <v>19</v>
      </c>
      <c r="L237" s="254"/>
      <c r="M237" s="255" t="s">
        <v>19</v>
      </c>
      <c r="N237" s="256" t="s">
        <v>46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247</v>
      </c>
      <c r="AT237" s="216" t="s">
        <v>244</v>
      </c>
      <c r="AU237" s="216" t="s">
        <v>85</v>
      </c>
      <c r="AY237" s="18" t="s">
        <v>140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83</v>
      </c>
      <c r="BK237" s="217">
        <f>ROUND(I237*H237,2)</f>
        <v>0</v>
      </c>
      <c r="BL237" s="18" t="s">
        <v>195</v>
      </c>
      <c r="BM237" s="216" t="s">
        <v>812</v>
      </c>
    </row>
    <row r="238" s="2" customFormat="1">
      <c r="A238" s="39"/>
      <c r="B238" s="40"/>
      <c r="C238" s="41"/>
      <c r="D238" s="218" t="s">
        <v>149</v>
      </c>
      <c r="E238" s="41"/>
      <c r="F238" s="219" t="s">
        <v>811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149</v>
      </c>
      <c r="AU238" s="18" t="s">
        <v>85</v>
      </c>
    </row>
    <row r="239" s="2" customFormat="1" ht="16.5" customHeight="1">
      <c r="A239" s="39"/>
      <c r="B239" s="40"/>
      <c r="C239" s="205" t="s">
        <v>424</v>
      </c>
      <c r="D239" s="205" t="s">
        <v>143</v>
      </c>
      <c r="E239" s="206" t="s">
        <v>813</v>
      </c>
      <c r="F239" s="207" t="s">
        <v>814</v>
      </c>
      <c r="G239" s="208" t="s">
        <v>279</v>
      </c>
      <c r="H239" s="209">
        <v>1</v>
      </c>
      <c r="I239" s="210"/>
      <c r="J239" s="211">
        <f>ROUND(I239*H239,2)</f>
        <v>0</v>
      </c>
      <c r="K239" s="207" t="s">
        <v>19</v>
      </c>
      <c r="L239" s="45"/>
      <c r="M239" s="212" t="s">
        <v>19</v>
      </c>
      <c r="N239" s="213" t="s">
        <v>46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195</v>
      </c>
      <c r="AT239" s="216" t="s">
        <v>143</v>
      </c>
      <c r="AU239" s="216" t="s">
        <v>85</v>
      </c>
      <c r="AY239" s="18" t="s">
        <v>140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83</v>
      </c>
      <c r="BK239" s="217">
        <f>ROUND(I239*H239,2)</f>
        <v>0</v>
      </c>
      <c r="BL239" s="18" t="s">
        <v>195</v>
      </c>
      <c r="BM239" s="216" t="s">
        <v>815</v>
      </c>
    </row>
    <row r="240" s="2" customFormat="1">
      <c r="A240" s="39"/>
      <c r="B240" s="40"/>
      <c r="C240" s="41"/>
      <c r="D240" s="218" t="s">
        <v>149</v>
      </c>
      <c r="E240" s="41"/>
      <c r="F240" s="219" t="s">
        <v>814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149</v>
      </c>
      <c r="AU240" s="18" t="s">
        <v>85</v>
      </c>
    </row>
    <row r="241" s="2" customFormat="1" ht="16.5" customHeight="1">
      <c r="A241" s="39"/>
      <c r="B241" s="40"/>
      <c r="C241" s="205" t="s">
        <v>384</v>
      </c>
      <c r="D241" s="205" t="s">
        <v>143</v>
      </c>
      <c r="E241" s="206" t="s">
        <v>816</v>
      </c>
      <c r="F241" s="207" t="s">
        <v>817</v>
      </c>
      <c r="G241" s="208" t="s">
        <v>279</v>
      </c>
      <c r="H241" s="209">
        <v>2</v>
      </c>
      <c r="I241" s="210"/>
      <c r="J241" s="211">
        <f>ROUND(I241*H241,2)</f>
        <v>0</v>
      </c>
      <c r="K241" s="207" t="s">
        <v>19</v>
      </c>
      <c r="L241" s="45"/>
      <c r="M241" s="212" t="s">
        <v>19</v>
      </c>
      <c r="N241" s="213" t="s">
        <v>46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195</v>
      </c>
      <c r="AT241" s="216" t="s">
        <v>143</v>
      </c>
      <c r="AU241" s="216" t="s">
        <v>85</v>
      </c>
      <c r="AY241" s="18" t="s">
        <v>140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83</v>
      </c>
      <c r="BK241" s="217">
        <f>ROUND(I241*H241,2)</f>
        <v>0</v>
      </c>
      <c r="BL241" s="18" t="s">
        <v>195</v>
      </c>
      <c r="BM241" s="216" t="s">
        <v>818</v>
      </c>
    </row>
    <row r="242" s="2" customFormat="1">
      <c r="A242" s="39"/>
      <c r="B242" s="40"/>
      <c r="C242" s="41"/>
      <c r="D242" s="218" t="s">
        <v>149</v>
      </c>
      <c r="E242" s="41"/>
      <c r="F242" s="219" t="s">
        <v>817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149</v>
      </c>
      <c r="AU242" s="18" t="s">
        <v>85</v>
      </c>
    </row>
    <row r="243" s="2" customFormat="1" ht="16.5" customHeight="1">
      <c r="A243" s="39"/>
      <c r="B243" s="40"/>
      <c r="C243" s="205" t="s">
        <v>450</v>
      </c>
      <c r="D243" s="205" t="s">
        <v>143</v>
      </c>
      <c r="E243" s="206" t="s">
        <v>819</v>
      </c>
      <c r="F243" s="207" t="s">
        <v>820</v>
      </c>
      <c r="G243" s="208" t="s">
        <v>279</v>
      </c>
      <c r="H243" s="209">
        <v>15</v>
      </c>
      <c r="I243" s="210"/>
      <c r="J243" s="211">
        <f>ROUND(I243*H243,2)</f>
        <v>0</v>
      </c>
      <c r="K243" s="207" t="s">
        <v>19</v>
      </c>
      <c r="L243" s="45"/>
      <c r="M243" s="212" t="s">
        <v>19</v>
      </c>
      <c r="N243" s="213" t="s">
        <v>46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195</v>
      </c>
      <c r="AT243" s="216" t="s">
        <v>143</v>
      </c>
      <c r="AU243" s="216" t="s">
        <v>85</v>
      </c>
      <c r="AY243" s="18" t="s">
        <v>140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83</v>
      </c>
      <c r="BK243" s="217">
        <f>ROUND(I243*H243,2)</f>
        <v>0</v>
      </c>
      <c r="BL243" s="18" t="s">
        <v>195</v>
      </c>
      <c r="BM243" s="216" t="s">
        <v>821</v>
      </c>
    </row>
    <row r="244" s="2" customFormat="1">
      <c r="A244" s="39"/>
      <c r="B244" s="40"/>
      <c r="C244" s="41"/>
      <c r="D244" s="218" t="s">
        <v>149</v>
      </c>
      <c r="E244" s="41"/>
      <c r="F244" s="219" t="s">
        <v>820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149</v>
      </c>
      <c r="AU244" s="18" t="s">
        <v>85</v>
      </c>
    </row>
    <row r="245" s="2" customFormat="1" ht="16.5" customHeight="1">
      <c r="A245" s="39"/>
      <c r="B245" s="40"/>
      <c r="C245" s="205" t="s">
        <v>472</v>
      </c>
      <c r="D245" s="205" t="s">
        <v>143</v>
      </c>
      <c r="E245" s="206" t="s">
        <v>822</v>
      </c>
      <c r="F245" s="207" t="s">
        <v>823</v>
      </c>
      <c r="G245" s="208" t="s">
        <v>268</v>
      </c>
      <c r="H245" s="209">
        <v>176</v>
      </c>
      <c r="I245" s="210"/>
      <c r="J245" s="211">
        <f>ROUND(I245*H245,2)</f>
        <v>0</v>
      </c>
      <c r="K245" s="207" t="s">
        <v>19</v>
      </c>
      <c r="L245" s="45"/>
      <c r="M245" s="212" t="s">
        <v>19</v>
      </c>
      <c r="N245" s="213" t="s">
        <v>46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195</v>
      </c>
      <c r="AT245" s="216" t="s">
        <v>143</v>
      </c>
      <c r="AU245" s="216" t="s">
        <v>85</v>
      </c>
      <c r="AY245" s="18" t="s">
        <v>140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83</v>
      </c>
      <c r="BK245" s="217">
        <f>ROUND(I245*H245,2)</f>
        <v>0</v>
      </c>
      <c r="BL245" s="18" t="s">
        <v>195</v>
      </c>
      <c r="BM245" s="216" t="s">
        <v>824</v>
      </c>
    </row>
    <row r="246" s="2" customFormat="1">
      <c r="A246" s="39"/>
      <c r="B246" s="40"/>
      <c r="C246" s="41"/>
      <c r="D246" s="218" t="s">
        <v>149</v>
      </c>
      <c r="E246" s="41"/>
      <c r="F246" s="219" t="s">
        <v>823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149</v>
      </c>
      <c r="AU246" s="18" t="s">
        <v>85</v>
      </c>
    </row>
    <row r="247" s="2" customFormat="1" ht="16.5" customHeight="1">
      <c r="A247" s="39"/>
      <c r="B247" s="40"/>
      <c r="C247" s="247" t="s">
        <v>453</v>
      </c>
      <c r="D247" s="247" t="s">
        <v>244</v>
      </c>
      <c r="E247" s="248" t="s">
        <v>825</v>
      </c>
      <c r="F247" s="249" t="s">
        <v>826</v>
      </c>
      <c r="G247" s="250" t="s">
        <v>268</v>
      </c>
      <c r="H247" s="251">
        <v>176</v>
      </c>
      <c r="I247" s="252"/>
      <c r="J247" s="253">
        <f>ROUND(I247*H247,2)</f>
        <v>0</v>
      </c>
      <c r="K247" s="249" t="s">
        <v>19</v>
      </c>
      <c r="L247" s="254"/>
      <c r="M247" s="255" t="s">
        <v>19</v>
      </c>
      <c r="N247" s="256" t="s">
        <v>46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247</v>
      </c>
      <c r="AT247" s="216" t="s">
        <v>244</v>
      </c>
      <c r="AU247" s="216" t="s">
        <v>85</v>
      </c>
      <c r="AY247" s="18" t="s">
        <v>140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83</v>
      </c>
      <c r="BK247" s="217">
        <f>ROUND(I247*H247,2)</f>
        <v>0</v>
      </c>
      <c r="BL247" s="18" t="s">
        <v>195</v>
      </c>
      <c r="BM247" s="216" t="s">
        <v>827</v>
      </c>
    </row>
    <row r="248" s="2" customFormat="1">
      <c r="A248" s="39"/>
      <c r="B248" s="40"/>
      <c r="C248" s="41"/>
      <c r="D248" s="218" t="s">
        <v>149</v>
      </c>
      <c r="E248" s="41"/>
      <c r="F248" s="219" t="s">
        <v>826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149</v>
      </c>
      <c r="AU248" s="18" t="s">
        <v>85</v>
      </c>
    </row>
    <row r="249" s="2" customFormat="1" ht="16.5" customHeight="1">
      <c r="A249" s="39"/>
      <c r="B249" s="40"/>
      <c r="C249" s="205" t="s">
        <v>475</v>
      </c>
      <c r="D249" s="205" t="s">
        <v>143</v>
      </c>
      <c r="E249" s="206" t="s">
        <v>828</v>
      </c>
      <c r="F249" s="207" t="s">
        <v>829</v>
      </c>
      <c r="G249" s="208" t="s">
        <v>268</v>
      </c>
      <c r="H249" s="209">
        <v>176</v>
      </c>
      <c r="I249" s="210"/>
      <c r="J249" s="211">
        <f>ROUND(I249*H249,2)</f>
        <v>0</v>
      </c>
      <c r="K249" s="207" t="s">
        <v>19</v>
      </c>
      <c r="L249" s="45"/>
      <c r="M249" s="212" t="s">
        <v>19</v>
      </c>
      <c r="N249" s="213" t="s">
        <v>46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195</v>
      </c>
      <c r="AT249" s="216" t="s">
        <v>143</v>
      </c>
      <c r="AU249" s="216" t="s">
        <v>85</v>
      </c>
      <c r="AY249" s="18" t="s">
        <v>140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83</v>
      </c>
      <c r="BK249" s="217">
        <f>ROUND(I249*H249,2)</f>
        <v>0</v>
      </c>
      <c r="BL249" s="18" t="s">
        <v>195</v>
      </c>
      <c r="BM249" s="216" t="s">
        <v>830</v>
      </c>
    </row>
    <row r="250" s="2" customFormat="1">
      <c r="A250" s="39"/>
      <c r="B250" s="40"/>
      <c r="C250" s="41"/>
      <c r="D250" s="218" t="s">
        <v>149</v>
      </c>
      <c r="E250" s="41"/>
      <c r="F250" s="219" t="s">
        <v>829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85</v>
      </c>
    </row>
    <row r="251" s="2" customFormat="1" ht="16.5" customHeight="1">
      <c r="A251" s="39"/>
      <c r="B251" s="40"/>
      <c r="C251" s="247" t="s">
        <v>455</v>
      </c>
      <c r="D251" s="247" t="s">
        <v>244</v>
      </c>
      <c r="E251" s="248" t="s">
        <v>831</v>
      </c>
      <c r="F251" s="249" t="s">
        <v>832</v>
      </c>
      <c r="G251" s="250" t="s">
        <v>268</v>
      </c>
      <c r="H251" s="251">
        <v>176</v>
      </c>
      <c r="I251" s="252"/>
      <c r="J251" s="253">
        <f>ROUND(I251*H251,2)</f>
        <v>0</v>
      </c>
      <c r="K251" s="249" t="s">
        <v>19</v>
      </c>
      <c r="L251" s="254"/>
      <c r="M251" s="255" t="s">
        <v>19</v>
      </c>
      <c r="N251" s="256" t="s">
        <v>46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247</v>
      </c>
      <c r="AT251" s="216" t="s">
        <v>244</v>
      </c>
      <c r="AU251" s="216" t="s">
        <v>85</v>
      </c>
      <c r="AY251" s="18" t="s">
        <v>140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83</v>
      </c>
      <c r="BK251" s="217">
        <f>ROUND(I251*H251,2)</f>
        <v>0</v>
      </c>
      <c r="BL251" s="18" t="s">
        <v>195</v>
      </c>
      <c r="BM251" s="216" t="s">
        <v>833</v>
      </c>
    </row>
    <row r="252" s="2" customFormat="1">
      <c r="A252" s="39"/>
      <c r="B252" s="40"/>
      <c r="C252" s="41"/>
      <c r="D252" s="218" t="s">
        <v>149</v>
      </c>
      <c r="E252" s="41"/>
      <c r="F252" s="219" t="s">
        <v>832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149</v>
      </c>
      <c r="AU252" s="18" t="s">
        <v>85</v>
      </c>
    </row>
    <row r="253" s="2" customFormat="1" ht="16.5" customHeight="1">
      <c r="A253" s="39"/>
      <c r="B253" s="40"/>
      <c r="C253" s="205" t="s">
        <v>834</v>
      </c>
      <c r="D253" s="205" t="s">
        <v>143</v>
      </c>
      <c r="E253" s="206" t="s">
        <v>835</v>
      </c>
      <c r="F253" s="207" t="s">
        <v>836</v>
      </c>
      <c r="G253" s="208" t="s">
        <v>189</v>
      </c>
      <c r="H253" s="209">
        <v>5.4770000000000003</v>
      </c>
      <c r="I253" s="210"/>
      <c r="J253" s="211">
        <f>ROUND(I253*H253,2)</f>
        <v>0</v>
      </c>
      <c r="K253" s="207" t="s">
        <v>19</v>
      </c>
      <c r="L253" s="45"/>
      <c r="M253" s="212" t="s">
        <v>19</v>
      </c>
      <c r="N253" s="213" t="s">
        <v>46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195</v>
      </c>
      <c r="AT253" s="216" t="s">
        <v>143</v>
      </c>
      <c r="AU253" s="216" t="s">
        <v>85</v>
      </c>
      <c r="AY253" s="18" t="s">
        <v>140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83</v>
      </c>
      <c r="BK253" s="217">
        <f>ROUND(I253*H253,2)</f>
        <v>0</v>
      </c>
      <c r="BL253" s="18" t="s">
        <v>195</v>
      </c>
      <c r="BM253" s="216" t="s">
        <v>837</v>
      </c>
    </row>
    <row r="254" s="2" customFormat="1">
      <c r="A254" s="39"/>
      <c r="B254" s="40"/>
      <c r="C254" s="41"/>
      <c r="D254" s="218" t="s">
        <v>149</v>
      </c>
      <c r="E254" s="41"/>
      <c r="F254" s="219" t="s">
        <v>836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149</v>
      </c>
      <c r="AU254" s="18" t="s">
        <v>85</v>
      </c>
    </row>
    <row r="255" s="12" customFormat="1" ht="22.8" customHeight="1">
      <c r="A255" s="12"/>
      <c r="B255" s="189"/>
      <c r="C255" s="190"/>
      <c r="D255" s="191" t="s">
        <v>74</v>
      </c>
      <c r="E255" s="203" t="s">
        <v>332</v>
      </c>
      <c r="F255" s="203" t="s">
        <v>333</v>
      </c>
      <c r="G255" s="190"/>
      <c r="H255" s="190"/>
      <c r="I255" s="193"/>
      <c r="J255" s="204">
        <f>BK255</f>
        <v>0</v>
      </c>
      <c r="K255" s="190"/>
      <c r="L255" s="195"/>
      <c r="M255" s="196"/>
      <c r="N255" s="197"/>
      <c r="O255" s="197"/>
      <c r="P255" s="198">
        <f>SUM(P256:P259)</f>
        <v>0</v>
      </c>
      <c r="Q255" s="197"/>
      <c r="R255" s="198">
        <f>SUM(R256:R259)</f>
        <v>0</v>
      </c>
      <c r="S255" s="197"/>
      <c r="T255" s="199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0" t="s">
        <v>85</v>
      </c>
      <c r="AT255" s="201" t="s">
        <v>74</v>
      </c>
      <c r="AU255" s="201" t="s">
        <v>83</v>
      </c>
      <c r="AY255" s="200" t="s">
        <v>140</v>
      </c>
      <c r="BK255" s="202">
        <f>SUM(BK256:BK259)</f>
        <v>0</v>
      </c>
    </row>
    <row r="256" s="2" customFormat="1" ht="16.5" customHeight="1">
      <c r="A256" s="39"/>
      <c r="B256" s="40"/>
      <c r="C256" s="205" t="s">
        <v>456</v>
      </c>
      <c r="D256" s="205" t="s">
        <v>143</v>
      </c>
      <c r="E256" s="206" t="s">
        <v>838</v>
      </c>
      <c r="F256" s="207" t="s">
        <v>839</v>
      </c>
      <c r="G256" s="208" t="s">
        <v>480</v>
      </c>
      <c r="H256" s="209">
        <v>10</v>
      </c>
      <c r="I256" s="210"/>
      <c r="J256" s="211">
        <f>ROUND(I256*H256,2)</f>
        <v>0</v>
      </c>
      <c r="K256" s="207" t="s">
        <v>19</v>
      </c>
      <c r="L256" s="45"/>
      <c r="M256" s="212" t="s">
        <v>19</v>
      </c>
      <c r="N256" s="213" t="s">
        <v>46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195</v>
      </c>
      <c r="AT256" s="216" t="s">
        <v>143</v>
      </c>
      <c r="AU256" s="216" t="s">
        <v>85</v>
      </c>
      <c r="AY256" s="18" t="s">
        <v>140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83</v>
      </c>
      <c r="BK256" s="217">
        <f>ROUND(I256*H256,2)</f>
        <v>0</v>
      </c>
      <c r="BL256" s="18" t="s">
        <v>195</v>
      </c>
      <c r="BM256" s="216" t="s">
        <v>840</v>
      </c>
    </row>
    <row r="257" s="2" customFormat="1">
      <c r="A257" s="39"/>
      <c r="B257" s="40"/>
      <c r="C257" s="41"/>
      <c r="D257" s="218" t="s">
        <v>149</v>
      </c>
      <c r="E257" s="41"/>
      <c r="F257" s="219" t="s">
        <v>839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149</v>
      </c>
      <c r="AU257" s="18" t="s">
        <v>85</v>
      </c>
    </row>
    <row r="258" s="2" customFormat="1" ht="16.5" customHeight="1">
      <c r="A258" s="39"/>
      <c r="B258" s="40"/>
      <c r="C258" s="247" t="s">
        <v>841</v>
      </c>
      <c r="D258" s="247" t="s">
        <v>244</v>
      </c>
      <c r="E258" s="248" t="s">
        <v>842</v>
      </c>
      <c r="F258" s="249" t="s">
        <v>843</v>
      </c>
      <c r="G258" s="250" t="s">
        <v>844</v>
      </c>
      <c r="H258" s="251">
        <v>1</v>
      </c>
      <c r="I258" s="252"/>
      <c r="J258" s="253">
        <f>ROUND(I258*H258,2)</f>
        <v>0</v>
      </c>
      <c r="K258" s="249" t="s">
        <v>19</v>
      </c>
      <c r="L258" s="254"/>
      <c r="M258" s="255" t="s">
        <v>19</v>
      </c>
      <c r="N258" s="256" t="s">
        <v>46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247</v>
      </c>
      <c r="AT258" s="216" t="s">
        <v>244</v>
      </c>
      <c r="AU258" s="216" t="s">
        <v>85</v>
      </c>
      <c r="AY258" s="18" t="s">
        <v>140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83</v>
      </c>
      <c r="BK258" s="217">
        <f>ROUND(I258*H258,2)</f>
        <v>0</v>
      </c>
      <c r="BL258" s="18" t="s">
        <v>195</v>
      </c>
      <c r="BM258" s="216" t="s">
        <v>845</v>
      </c>
    </row>
    <row r="259" s="2" customFormat="1">
      <c r="A259" s="39"/>
      <c r="B259" s="40"/>
      <c r="C259" s="41"/>
      <c r="D259" s="218" t="s">
        <v>149</v>
      </c>
      <c r="E259" s="41"/>
      <c r="F259" s="219" t="s">
        <v>843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149</v>
      </c>
      <c r="AU259" s="18" t="s">
        <v>85</v>
      </c>
    </row>
    <row r="260" s="12" customFormat="1" ht="25.92" customHeight="1">
      <c r="A260" s="12"/>
      <c r="B260" s="189"/>
      <c r="C260" s="190"/>
      <c r="D260" s="191" t="s">
        <v>74</v>
      </c>
      <c r="E260" s="192" t="s">
        <v>846</v>
      </c>
      <c r="F260" s="192" t="s">
        <v>847</v>
      </c>
      <c r="G260" s="190"/>
      <c r="H260" s="190"/>
      <c r="I260" s="193"/>
      <c r="J260" s="194">
        <f>BK260</f>
        <v>0</v>
      </c>
      <c r="K260" s="190"/>
      <c r="L260" s="195"/>
      <c r="M260" s="196"/>
      <c r="N260" s="197"/>
      <c r="O260" s="197"/>
      <c r="P260" s="198">
        <f>SUM(P261:P263)</f>
        <v>0</v>
      </c>
      <c r="Q260" s="197"/>
      <c r="R260" s="198">
        <f>SUM(R261:R263)</f>
        <v>0</v>
      </c>
      <c r="S260" s="197"/>
      <c r="T260" s="199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148</v>
      </c>
      <c r="AT260" s="201" t="s">
        <v>74</v>
      </c>
      <c r="AU260" s="201" t="s">
        <v>75</v>
      </c>
      <c r="AY260" s="200" t="s">
        <v>140</v>
      </c>
      <c r="BK260" s="202">
        <f>SUM(BK261:BK263)</f>
        <v>0</v>
      </c>
    </row>
    <row r="261" s="2" customFormat="1" ht="16.5" customHeight="1">
      <c r="A261" s="39"/>
      <c r="B261" s="40"/>
      <c r="C261" s="205" t="s">
        <v>458</v>
      </c>
      <c r="D261" s="205" t="s">
        <v>143</v>
      </c>
      <c r="E261" s="206" t="s">
        <v>848</v>
      </c>
      <c r="F261" s="207" t="s">
        <v>849</v>
      </c>
      <c r="G261" s="208" t="s">
        <v>850</v>
      </c>
      <c r="H261" s="209">
        <v>40</v>
      </c>
      <c r="I261" s="210"/>
      <c r="J261" s="211">
        <f>ROUND(I261*H261,2)</f>
        <v>0</v>
      </c>
      <c r="K261" s="207" t="s">
        <v>19</v>
      </c>
      <c r="L261" s="45"/>
      <c r="M261" s="212" t="s">
        <v>19</v>
      </c>
      <c r="N261" s="213" t="s">
        <v>46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851</v>
      </c>
      <c r="AT261" s="216" t="s">
        <v>143</v>
      </c>
      <c r="AU261" s="216" t="s">
        <v>83</v>
      </c>
      <c r="AY261" s="18" t="s">
        <v>140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83</v>
      </c>
      <c r="BK261" s="217">
        <f>ROUND(I261*H261,2)</f>
        <v>0</v>
      </c>
      <c r="BL261" s="18" t="s">
        <v>851</v>
      </c>
      <c r="BM261" s="216" t="s">
        <v>852</v>
      </c>
    </row>
    <row r="262" s="2" customFormat="1">
      <c r="A262" s="39"/>
      <c r="B262" s="40"/>
      <c r="C262" s="41"/>
      <c r="D262" s="218" t="s">
        <v>149</v>
      </c>
      <c r="E262" s="41"/>
      <c r="F262" s="219" t="s">
        <v>849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149</v>
      </c>
      <c r="AU262" s="18" t="s">
        <v>83</v>
      </c>
    </row>
    <row r="263" s="2" customFormat="1">
      <c r="A263" s="39"/>
      <c r="B263" s="40"/>
      <c r="C263" s="41"/>
      <c r="D263" s="218" t="s">
        <v>258</v>
      </c>
      <c r="E263" s="41"/>
      <c r="F263" s="257" t="s">
        <v>853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258</v>
      </c>
      <c r="AU263" s="18" t="s">
        <v>83</v>
      </c>
    </row>
    <row r="264" s="12" customFormat="1" ht="25.92" customHeight="1">
      <c r="A264" s="12"/>
      <c r="B264" s="189"/>
      <c r="C264" s="190"/>
      <c r="D264" s="191" t="s">
        <v>74</v>
      </c>
      <c r="E264" s="192" t="s">
        <v>854</v>
      </c>
      <c r="F264" s="192" t="s">
        <v>855</v>
      </c>
      <c r="G264" s="190"/>
      <c r="H264" s="190"/>
      <c r="I264" s="193"/>
      <c r="J264" s="194">
        <f>BK264</f>
        <v>0</v>
      </c>
      <c r="K264" s="190"/>
      <c r="L264" s="195"/>
      <c r="M264" s="196"/>
      <c r="N264" s="197"/>
      <c r="O264" s="197"/>
      <c r="P264" s="198">
        <f>P265</f>
        <v>0</v>
      </c>
      <c r="Q264" s="197"/>
      <c r="R264" s="198">
        <f>R265</f>
        <v>0</v>
      </c>
      <c r="S264" s="197"/>
      <c r="T264" s="199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173</v>
      </c>
      <c r="AT264" s="201" t="s">
        <v>74</v>
      </c>
      <c r="AU264" s="201" t="s">
        <v>75</v>
      </c>
      <c r="AY264" s="200" t="s">
        <v>140</v>
      </c>
      <c r="BK264" s="202">
        <f>BK265</f>
        <v>0</v>
      </c>
    </row>
    <row r="265" s="12" customFormat="1" ht="22.8" customHeight="1">
      <c r="A265" s="12"/>
      <c r="B265" s="189"/>
      <c r="C265" s="190"/>
      <c r="D265" s="191" t="s">
        <v>74</v>
      </c>
      <c r="E265" s="203" t="s">
        <v>856</v>
      </c>
      <c r="F265" s="203" t="s">
        <v>857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SUM(P266:P267)</f>
        <v>0</v>
      </c>
      <c r="Q265" s="197"/>
      <c r="R265" s="198">
        <f>SUM(R266:R267)</f>
        <v>0</v>
      </c>
      <c r="S265" s="197"/>
      <c r="T265" s="199">
        <f>SUM(T266:T267)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173</v>
      </c>
      <c r="AT265" s="201" t="s">
        <v>74</v>
      </c>
      <c r="AU265" s="201" t="s">
        <v>83</v>
      </c>
      <c r="AY265" s="200" t="s">
        <v>140</v>
      </c>
      <c r="BK265" s="202">
        <f>SUM(BK266:BK267)</f>
        <v>0</v>
      </c>
    </row>
    <row r="266" s="2" customFormat="1" ht="16.5" customHeight="1">
      <c r="A266" s="39"/>
      <c r="B266" s="40"/>
      <c r="C266" s="205" t="s">
        <v>858</v>
      </c>
      <c r="D266" s="205" t="s">
        <v>143</v>
      </c>
      <c r="E266" s="206" t="s">
        <v>859</v>
      </c>
      <c r="F266" s="207" t="s">
        <v>860</v>
      </c>
      <c r="G266" s="208" t="s">
        <v>861</v>
      </c>
      <c r="H266" s="209">
        <v>1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46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148</v>
      </c>
      <c r="AT266" s="216" t="s">
        <v>143</v>
      </c>
      <c r="AU266" s="216" t="s">
        <v>85</v>
      </c>
      <c r="AY266" s="18" t="s">
        <v>140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83</v>
      </c>
      <c r="BK266" s="217">
        <f>ROUND(I266*H266,2)</f>
        <v>0</v>
      </c>
      <c r="BL266" s="18" t="s">
        <v>148</v>
      </c>
      <c r="BM266" s="216" t="s">
        <v>862</v>
      </c>
    </row>
    <row r="267" s="2" customFormat="1">
      <c r="A267" s="39"/>
      <c r="B267" s="40"/>
      <c r="C267" s="41"/>
      <c r="D267" s="218" t="s">
        <v>149</v>
      </c>
      <c r="E267" s="41"/>
      <c r="F267" s="219" t="s">
        <v>860</v>
      </c>
      <c r="G267" s="41"/>
      <c r="H267" s="41"/>
      <c r="I267" s="220"/>
      <c r="J267" s="41"/>
      <c r="K267" s="41"/>
      <c r="L267" s="45"/>
      <c r="M267" s="258"/>
      <c r="N267" s="259"/>
      <c r="O267" s="260"/>
      <c r="P267" s="260"/>
      <c r="Q267" s="260"/>
      <c r="R267" s="260"/>
      <c r="S267" s="260"/>
      <c r="T267" s="261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149</v>
      </c>
      <c r="AU267" s="18" t="s">
        <v>85</v>
      </c>
    </row>
    <row r="268" s="2" customFormat="1" ht="6.96" customHeight="1">
      <c r="A268" s="39"/>
      <c r="B268" s="60"/>
      <c r="C268" s="61"/>
      <c r="D268" s="61"/>
      <c r="E268" s="61"/>
      <c r="F268" s="61"/>
      <c r="G268" s="61"/>
      <c r="H268" s="61"/>
      <c r="I268" s="61"/>
      <c r="J268" s="61"/>
      <c r="K268" s="61"/>
      <c r="L268" s="45"/>
      <c r="M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</row>
  </sheetData>
  <sheetProtection sheet="1" autoFilter="0" formatColumns="0" formatRows="0" objects="1" scenarios="1" spinCount="100000" saltValue="XcbyK9gWHwcfevZDEvJCUYlaWlB1TyWoAv/kKYecJsm/IlFMNBdDVNYo7xIiOvoXaSqfDAh4pf5mSeVZ6F21yg==" hashValue="pF1IhfwLM4e30EQ6txLW3cdL2KrWuxcgy/RjfqXPCK0Gmh4FopbaxFnaT6qlK8jE3J/6dZWq8Lti/0fBD0TYEQ==" algorithmName="SHA-512" password="CC35"/>
  <autoFilter ref="C84:K26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střech a montáž fotovoltaiky Nemocnice Havířov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863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36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29</v>
      </c>
      <c r="J24" s="137" t="s">
        <v>38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ROUND((SUM(BE85:BE276)),  2)</f>
        <v>0</v>
      </c>
      <c r="G33" s="39"/>
      <c r="H33" s="39"/>
      <c r="I33" s="149">
        <v>0.20999999999999999</v>
      </c>
      <c r="J33" s="148">
        <f>ROUND(((SUM(BE85:BE276))*I33),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ROUND((SUM(BF85:BF276)),  2)</f>
        <v>0</v>
      </c>
      <c r="G34" s="39"/>
      <c r="H34" s="39"/>
      <c r="I34" s="149">
        <v>0.12</v>
      </c>
      <c r="J34" s="148">
        <f>ROUND(((SUM(BF85:BF276))*I34),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ROUND((SUM(BG85:BG276)),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ROUND((SUM(BH85:BH276)),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ROUND((SUM(BI85:BI276)),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střech a montáž fotovoltaiky Nemocnice Havířov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2024-10-04-2 - FVE Nemocnice Havířov,Urgentní příjem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Havířov</v>
      </c>
      <c r="G52" s="41"/>
      <c r="H52" s="41"/>
      <c r="I52" s="33" t="s">
        <v>23</v>
      </c>
      <c r="J52" s="73" t="str">
        <f>IF(J12="","",J12)</f>
        <v>23. 10. 2024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Havířov,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500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122</v>
      </c>
      <c r="E62" s="175"/>
      <c r="F62" s="175"/>
      <c r="G62" s="175"/>
      <c r="H62" s="175"/>
      <c r="I62" s="175"/>
      <c r="J62" s="176">
        <f>J264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648</v>
      </c>
      <c r="E63" s="169"/>
      <c r="F63" s="169"/>
      <c r="G63" s="169"/>
      <c r="H63" s="169"/>
      <c r="I63" s="169"/>
      <c r="J63" s="170">
        <f>J269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649</v>
      </c>
      <c r="E64" s="169"/>
      <c r="F64" s="169"/>
      <c r="G64" s="169"/>
      <c r="H64" s="169"/>
      <c r="I64" s="169"/>
      <c r="J64" s="170">
        <f>J273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650</v>
      </c>
      <c r="E65" s="175"/>
      <c r="F65" s="175"/>
      <c r="G65" s="175"/>
      <c r="H65" s="175"/>
      <c r="I65" s="175"/>
      <c r="J65" s="176">
        <f>J274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Stavební úpravy střech a montáž fotovoltaiky Nemocnice Havířov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107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2024-10-04-2 - FVE Nemocnice Havířov,Urgentní příjem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Havířov</v>
      </c>
      <c r="G79" s="41"/>
      <c r="H79" s="41"/>
      <c r="I79" s="33" t="s">
        <v>23</v>
      </c>
      <c r="J79" s="73" t="str">
        <f>IF(J12="","",J12)</f>
        <v>23. 10. 2024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Nemocnice Havířov, p.o.</v>
      </c>
      <c r="G81" s="41"/>
      <c r="H81" s="41"/>
      <c r="I81" s="33" t="s">
        <v>32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35</v>
      </c>
      <c r="J82" s="37" t="str">
        <f>E24</f>
        <v>Amun Pro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126</v>
      </c>
      <c r="D84" s="181" t="s">
        <v>60</v>
      </c>
      <c r="E84" s="181" t="s">
        <v>56</v>
      </c>
      <c r="F84" s="181" t="s">
        <v>57</v>
      </c>
      <c r="G84" s="181" t="s">
        <v>127</v>
      </c>
      <c r="H84" s="181" t="s">
        <v>128</v>
      </c>
      <c r="I84" s="181" t="s">
        <v>129</v>
      </c>
      <c r="J84" s="181" t="s">
        <v>111</v>
      </c>
      <c r="K84" s="182" t="s">
        <v>130</v>
      </c>
      <c r="L84" s="183"/>
      <c r="M84" s="93" t="s">
        <v>19</v>
      </c>
      <c r="N84" s="94" t="s">
        <v>45</v>
      </c>
      <c r="O84" s="94" t="s">
        <v>131</v>
      </c>
      <c r="P84" s="94" t="s">
        <v>132</v>
      </c>
      <c r="Q84" s="94" t="s">
        <v>133</v>
      </c>
      <c r="R84" s="94" t="s">
        <v>134</v>
      </c>
      <c r="S84" s="94" t="s">
        <v>135</v>
      </c>
      <c r="T84" s="95" t="s">
        <v>136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137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P86+P269+P273</f>
        <v>0</v>
      </c>
      <c r="Q85" s="97"/>
      <c r="R85" s="186">
        <f>R86+R269+R273</f>
        <v>0</v>
      </c>
      <c r="S85" s="97"/>
      <c r="T85" s="187">
        <f>T86+T269+T273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112</v>
      </c>
      <c r="BK85" s="188">
        <f>BK86+BK269+BK273</f>
        <v>0</v>
      </c>
    </row>
    <row r="86" s="12" customFormat="1" ht="25.92" customHeight="1">
      <c r="A86" s="12"/>
      <c r="B86" s="189"/>
      <c r="C86" s="190"/>
      <c r="D86" s="191" t="s">
        <v>74</v>
      </c>
      <c r="E86" s="192" t="s">
        <v>222</v>
      </c>
      <c r="F86" s="192" t="s">
        <v>223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P87+P264</f>
        <v>0</v>
      </c>
      <c r="Q86" s="197"/>
      <c r="R86" s="198">
        <f>R87+R264</f>
        <v>0</v>
      </c>
      <c r="S86" s="197"/>
      <c r="T86" s="199">
        <f>T87+T264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85</v>
      </c>
      <c r="AT86" s="201" t="s">
        <v>74</v>
      </c>
      <c r="AU86" s="201" t="s">
        <v>75</v>
      </c>
      <c r="AY86" s="200" t="s">
        <v>140</v>
      </c>
      <c r="BK86" s="202">
        <f>BK87+BK264</f>
        <v>0</v>
      </c>
    </row>
    <row r="87" s="12" customFormat="1" ht="22.8" customHeight="1">
      <c r="A87" s="12"/>
      <c r="B87" s="189"/>
      <c r="C87" s="190"/>
      <c r="D87" s="191" t="s">
        <v>74</v>
      </c>
      <c r="E87" s="203" t="s">
        <v>554</v>
      </c>
      <c r="F87" s="203" t="s">
        <v>555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SUM(P88:P263)</f>
        <v>0</v>
      </c>
      <c r="Q87" s="197"/>
      <c r="R87" s="198">
        <f>SUM(R88:R263)</f>
        <v>0</v>
      </c>
      <c r="S87" s="197"/>
      <c r="T87" s="199">
        <f>SUM(T88:T263)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85</v>
      </c>
      <c r="AT87" s="201" t="s">
        <v>74</v>
      </c>
      <c r="AU87" s="201" t="s">
        <v>83</v>
      </c>
      <c r="AY87" s="200" t="s">
        <v>140</v>
      </c>
      <c r="BK87" s="202">
        <f>SUM(BK88:BK263)</f>
        <v>0</v>
      </c>
    </row>
    <row r="88" s="2" customFormat="1" ht="16.5" customHeight="1">
      <c r="A88" s="39"/>
      <c r="B88" s="40"/>
      <c r="C88" s="205" t="s">
        <v>83</v>
      </c>
      <c r="D88" s="205" t="s">
        <v>143</v>
      </c>
      <c r="E88" s="206" t="s">
        <v>651</v>
      </c>
      <c r="F88" s="207" t="s">
        <v>652</v>
      </c>
      <c r="G88" s="208" t="s">
        <v>268</v>
      </c>
      <c r="H88" s="209">
        <v>435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46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195</v>
      </c>
      <c r="AT88" s="216" t="s">
        <v>143</v>
      </c>
      <c r="AU88" s="216" t="s">
        <v>85</v>
      </c>
      <c r="AY88" s="18" t="s">
        <v>140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195</v>
      </c>
      <c r="BM88" s="216" t="s">
        <v>85</v>
      </c>
    </row>
    <row r="89" s="2" customFormat="1">
      <c r="A89" s="39"/>
      <c r="B89" s="40"/>
      <c r="C89" s="41"/>
      <c r="D89" s="218" t="s">
        <v>149</v>
      </c>
      <c r="E89" s="41"/>
      <c r="F89" s="219" t="s">
        <v>652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149</v>
      </c>
      <c r="AU89" s="18" t="s">
        <v>85</v>
      </c>
    </row>
    <row r="90" s="2" customFormat="1" ht="24.15" customHeight="1">
      <c r="A90" s="39"/>
      <c r="B90" s="40"/>
      <c r="C90" s="247" t="s">
        <v>85</v>
      </c>
      <c r="D90" s="247" t="s">
        <v>244</v>
      </c>
      <c r="E90" s="248" t="s">
        <v>653</v>
      </c>
      <c r="F90" s="249" t="s">
        <v>654</v>
      </c>
      <c r="G90" s="250" t="s">
        <v>268</v>
      </c>
      <c r="H90" s="251">
        <v>456.75</v>
      </c>
      <c r="I90" s="252"/>
      <c r="J90" s="253">
        <f>ROUND(I90*H90,2)</f>
        <v>0</v>
      </c>
      <c r="K90" s="249" t="s">
        <v>19</v>
      </c>
      <c r="L90" s="254"/>
      <c r="M90" s="255" t="s">
        <v>19</v>
      </c>
      <c r="N90" s="256" t="s">
        <v>46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247</v>
      </c>
      <c r="AT90" s="216" t="s">
        <v>244</v>
      </c>
      <c r="AU90" s="216" t="s">
        <v>85</v>
      </c>
      <c r="AY90" s="18" t="s">
        <v>140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195</v>
      </c>
      <c r="BM90" s="216" t="s">
        <v>148</v>
      </c>
    </row>
    <row r="91" s="2" customFormat="1">
      <c r="A91" s="39"/>
      <c r="B91" s="40"/>
      <c r="C91" s="41"/>
      <c r="D91" s="218" t="s">
        <v>149</v>
      </c>
      <c r="E91" s="41"/>
      <c r="F91" s="219" t="s">
        <v>654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149</v>
      </c>
      <c r="AU91" s="18" t="s">
        <v>85</v>
      </c>
    </row>
    <row r="92" s="13" customFormat="1">
      <c r="A92" s="13"/>
      <c r="B92" s="225"/>
      <c r="C92" s="226"/>
      <c r="D92" s="218" t="s">
        <v>153</v>
      </c>
      <c r="E92" s="227" t="s">
        <v>19</v>
      </c>
      <c r="F92" s="228" t="s">
        <v>864</v>
      </c>
      <c r="G92" s="226"/>
      <c r="H92" s="229">
        <v>456.75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153</v>
      </c>
      <c r="AU92" s="235" t="s">
        <v>85</v>
      </c>
      <c r="AV92" s="13" t="s">
        <v>85</v>
      </c>
      <c r="AW92" s="13" t="s">
        <v>34</v>
      </c>
      <c r="AX92" s="13" t="s">
        <v>75</v>
      </c>
      <c r="AY92" s="235" t="s">
        <v>140</v>
      </c>
    </row>
    <row r="93" s="14" customFormat="1">
      <c r="A93" s="14"/>
      <c r="B93" s="236"/>
      <c r="C93" s="237"/>
      <c r="D93" s="218" t="s">
        <v>153</v>
      </c>
      <c r="E93" s="238" t="s">
        <v>19</v>
      </c>
      <c r="F93" s="239" t="s">
        <v>155</v>
      </c>
      <c r="G93" s="237"/>
      <c r="H93" s="240">
        <v>456.75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153</v>
      </c>
      <c r="AU93" s="246" t="s">
        <v>85</v>
      </c>
      <c r="AV93" s="14" t="s">
        <v>148</v>
      </c>
      <c r="AW93" s="14" t="s">
        <v>34</v>
      </c>
      <c r="AX93" s="14" t="s">
        <v>83</v>
      </c>
      <c r="AY93" s="246" t="s">
        <v>140</v>
      </c>
    </row>
    <row r="94" s="2" customFormat="1" ht="16.5" customHeight="1">
      <c r="A94" s="39"/>
      <c r="B94" s="40"/>
      <c r="C94" s="205" t="s">
        <v>161</v>
      </c>
      <c r="D94" s="205" t="s">
        <v>143</v>
      </c>
      <c r="E94" s="206" t="s">
        <v>656</v>
      </c>
      <c r="F94" s="207" t="s">
        <v>657</v>
      </c>
      <c r="G94" s="208" t="s">
        <v>268</v>
      </c>
      <c r="H94" s="209">
        <v>18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46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195</v>
      </c>
      <c r="AT94" s="216" t="s">
        <v>143</v>
      </c>
      <c r="AU94" s="216" t="s">
        <v>85</v>
      </c>
      <c r="AY94" s="18" t="s">
        <v>140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195</v>
      </c>
      <c r="BM94" s="216" t="s">
        <v>164</v>
      </c>
    </row>
    <row r="95" s="2" customFormat="1">
      <c r="A95" s="39"/>
      <c r="B95" s="40"/>
      <c r="C95" s="41"/>
      <c r="D95" s="218" t="s">
        <v>149</v>
      </c>
      <c r="E95" s="41"/>
      <c r="F95" s="219" t="s">
        <v>657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149</v>
      </c>
      <c r="AU95" s="18" t="s">
        <v>85</v>
      </c>
    </row>
    <row r="96" s="2" customFormat="1" ht="16.5" customHeight="1">
      <c r="A96" s="39"/>
      <c r="B96" s="40"/>
      <c r="C96" s="247" t="s">
        <v>148</v>
      </c>
      <c r="D96" s="247" t="s">
        <v>244</v>
      </c>
      <c r="E96" s="248" t="s">
        <v>658</v>
      </c>
      <c r="F96" s="249" t="s">
        <v>659</v>
      </c>
      <c r="G96" s="250" t="s">
        <v>268</v>
      </c>
      <c r="H96" s="251">
        <v>18.899999999999999</v>
      </c>
      <c r="I96" s="252"/>
      <c r="J96" s="253">
        <f>ROUND(I96*H96,2)</f>
        <v>0</v>
      </c>
      <c r="K96" s="249" t="s">
        <v>19</v>
      </c>
      <c r="L96" s="254"/>
      <c r="M96" s="255" t="s">
        <v>19</v>
      </c>
      <c r="N96" s="256" t="s">
        <v>46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247</v>
      </c>
      <c r="AT96" s="216" t="s">
        <v>244</v>
      </c>
      <c r="AU96" s="216" t="s">
        <v>85</v>
      </c>
      <c r="AY96" s="18" t="s">
        <v>140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83</v>
      </c>
      <c r="BK96" s="217">
        <f>ROUND(I96*H96,2)</f>
        <v>0</v>
      </c>
      <c r="BL96" s="18" t="s">
        <v>195</v>
      </c>
      <c r="BM96" s="216" t="s">
        <v>170</v>
      </c>
    </row>
    <row r="97" s="2" customFormat="1">
      <c r="A97" s="39"/>
      <c r="B97" s="40"/>
      <c r="C97" s="41"/>
      <c r="D97" s="218" t="s">
        <v>149</v>
      </c>
      <c r="E97" s="41"/>
      <c r="F97" s="219" t="s">
        <v>659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85</v>
      </c>
    </row>
    <row r="98" s="13" customFormat="1">
      <c r="A98" s="13"/>
      <c r="B98" s="225"/>
      <c r="C98" s="226"/>
      <c r="D98" s="218" t="s">
        <v>153</v>
      </c>
      <c r="E98" s="227" t="s">
        <v>19</v>
      </c>
      <c r="F98" s="228" t="s">
        <v>865</v>
      </c>
      <c r="G98" s="226"/>
      <c r="H98" s="229">
        <v>18.899999999999999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153</v>
      </c>
      <c r="AU98" s="235" t="s">
        <v>85</v>
      </c>
      <c r="AV98" s="13" t="s">
        <v>85</v>
      </c>
      <c r="AW98" s="13" t="s">
        <v>34</v>
      </c>
      <c r="AX98" s="13" t="s">
        <v>75</v>
      </c>
      <c r="AY98" s="235" t="s">
        <v>140</v>
      </c>
    </row>
    <row r="99" s="14" customFormat="1">
      <c r="A99" s="14"/>
      <c r="B99" s="236"/>
      <c r="C99" s="237"/>
      <c r="D99" s="218" t="s">
        <v>153</v>
      </c>
      <c r="E99" s="238" t="s">
        <v>19</v>
      </c>
      <c r="F99" s="239" t="s">
        <v>155</v>
      </c>
      <c r="G99" s="237"/>
      <c r="H99" s="240">
        <v>18.899999999999999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153</v>
      </c>
      <c r="AU99" s="246" t="s">
        <v>85</v>
      </c>
      <c r="AV99" s="14" t="s">
        <v>148</v>
      </c>
      <c r="AW99" s="14" t="s">
        <v>34</v>
      </c>
      <c r="AX99" s="14" t="s">
        <v>83</v>
      </c>
      <c r="AY99" s="246" t="s">
        <v>140</v>
      </c>
    </row>
    <row r="100" s="2" customFormat="1" ht="21.75" customHeight="1">
      <c r="A100" s="39"/>
      <c r="B100" s="40"/>
      <c r="C100" s="205" t="s">
        <v>173</v>
      </c>
      <c r="D100" s="205" t="s">
        <v>143</v>
      </c>
      <c r="E100" s="206" t="s">
        <v>661</v>
      </c>
      <c r="F100" s="207" t="s">
        <v>662</v>
      </c>
      <c r="G100" s="208" t="s">
        <v>268</v>
      </c>
      <c r="H100" s="209">
        <v>495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46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195</v>
      </c>
      <c r="AT100" s="216" t="s">
        <v>143</v>
      </c>
      <c r="AU100" s="216" t="s">
        <v>85</v>
      </c>
      <c r="AY100" s="18" t="s">
        <v>140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195</v>
      </c>
      <c r="BM100" s="216" t="s">
        <v>176</v>
      </c>
    </row>
    <row r="101" s="2" customFormat="1">
      <c r="A101" s="39"/>
      <c r="B101" s="40"/>
      <c r="C101" s="41"/>
      <c r="D101" s="218" t="s">
        <v>149</v>
      </c>
      <c r="E101" s="41"/>
      <c r="F101" s="219" t="s">
        <v>662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85</v>
      </c>
    </row>
    <row r="102" s="2" customFormat="1" ht="16.5" customHeight="1">
      <c r="A102" s="39"/>
      <c r="B102" s="40"/>
      <c r="C102" s="247" t="s">
        <v>164</v>
      </c>
      <c r="D102" s="247" t="s">
        <v>244</v>
      </c>
      <c r="E102" s="248" t="s">
        <v>663</v>
      </c>
      <c r="F102" s="249" t="s">
        <v>664</v>
      </c>
      <c r="G102" s="250" t="s">
        <v>268</v>
      </c>
      <c r="H102" s="251">
        <v>264.5</v>
      </c>
      <c r="I102" s="252"/>
      <c r="J102" s="253">
        <f>ROUND(I102*H102,2)</f>
        <v>0</v>
      </c>
      <c r="K102" s="249" t="s">
        <v>19</v>
      </c>
      <c r="L102" s="254"/>
      <c r="M102" s="255" t="s">
        <v>19</v>
      </c>
      <c r="N102" s="256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247</v>
      </c>
      <c r="AT102" s="216" t="s">
        <v>244</v>
      </c>
      <c r="AU102" s="216" t="s">
        <v>85</v>
      </c>
      <c r="AY102" s="18" t="s">
        <v>140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195</v>
      </c>
      <c r="BM102" s="216" t="s">
        <v>8</v>
      </c>
    </row>
    <row r="103" s="2" customFormat="1">
      <c r="A103" s="39"/>
      <c r="B103" s="40"/>
      <c r="C103" s="41"/>
      <c r="D103" s="218" t="s">
        <v>149</v>
      </c>
      <c r="E103" s="41"/>
      <c r="F103" s="219" t="s">
        <v>664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85</v>
      </c>
    </row>
    <row r="104" s="2" customFormat="1">
      <c r="A104" s="39"/>
      <c r="B104" s="40"/>
      <c r="C104" s="41"/>
      <c r="D104" s="218" t="s">
        <v>258</v>
      </c>
      <c r="E104" s="41"/>
      <c r="F104" s="257" t="s">
        <v>665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258</v>
      </c>
      <c r="AU104" s="18" t="s">
        <v>85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866</v>
      </c>
      <c r="G105" s="226"/>
      <c r="H105" s="229">
        <v>264.5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85</v>
      </c>
      <c r="AV105" s="13" t="s">
        <v>85</v>
      </c>
      <c r="AW105" s="13" t="s">
        <v>34</v>
      </c>
      <c r="AX105" s="13" t="s">
        <v>75</v>
      </c>
      <c r="AY105" s="235" t="s">
        <v>140</v>
      </c>
    </row>
    <row r="106" s="14" customFormat="1">
      <c r="A106" s="14"/>
      <c r="B106" s="236"/>
      <c r="C106" s="237"/>
      <c r="D106" s="218" t="s">
        <v>153</v>
      </c>
      <c r="E106" s="238" t="s">
        <v>19</v>
      </c>
      <c r="F106" s="239" t="s">
        <v>155</v>
      </c>
      <c r="G106" s="237"/>
      <c r="H106" s="240">
        <v>264.5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153</v>
      </c>
      <c r="AU106" s="246" t="s">
        <v>85</v>
      </c>
      <c r="AV106" s="14" t="s">
        <v>148</v>
      </c>
      <c r="AW106" s="14" t="s">
        <v>34</v>
      </c>
      <c r="AX106" s="14" t="s">
        <v>83</v>
      </c>
      <c r="AY106" s="246" t="s">
        <v>140</v>
      </c>
    </row>
    <row r="107" s="2" customFormat="1" ht="16.5" customHeight="1">
      <c r="A107" s="39"/>
      <c r="B107" s="40"/>
      <c r="C107" s="247" t="s">
        <v>186</v>
      </c>
      <c r="D107" s="247" t="s">
        <v>244</v>
      </c>
      <c r="E107" s="248" t="s">
        <v>667</v>
      </c>
      <c r="F107" s="249" t="s">
        <v>668</v>
      </c>
      <c r="G107" s="250" t="s">
        <v>268</v>
      </c>
      <c r="H107" s="251">
        <v>304.75</v>
      </c>
      <c r="I107" s="252"/>
      <c r="J107" s="253">
        <f>ROUND(I107*H107,2)</f>
        <v>0</v>
      </c>
      <c r="K107" s="249" t="s">
        <v>19</v>
      </c>
      <c r="L107" s="254"/>
      <c r="M107" s="255" t="s">
        <v>19</v>
      </c>
      <c r="N107" s="256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247</v>
      </c>
      <c r="AT107" s="216" t="s">
        <v>244</v>
      </c>
      <c r="AU107" s="216" t="s">
        <v>85</v>
      </c>
      <c r="AY107" s="18" t="s">
        <v>140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195</v>
      </c>
      <c r="BM107" s="216" t="s">
        <v>190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668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85</v>
      </c>
    </row>
    <row r="109" s="2" customFormat="1">
      <c r="A109" s="39"/>
      <c r="B109" s="40"/>
      <c r="C109" s="41"/>
      <c r="D109" s="218" t="s">
        <v>258</v>
      </c>
      <c r="E109" s="41"/>
      <c r="F109" s="257" t="s">
        <v>669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258</v>
      </c>
      <c r="AU109" s="18" t="s">
        <v>85</v>
      </c>
    </row>
    <row r="110" s="13" customFormat="1">
      <c r="A110" s="13"/>
      <c r="B110" s="225"/>
      <c r="C110" s="226"/>
      <c r="D110" s="218" t="s">
        <v>153</v>
      </c>
      <c r="E110" s="227" t="s">
        <v>19</v>
      </c>
      <c r="F110" s="228" t="s">
        <v>867</v>
      </c>
      <c r="G110" s="226"/>
      <c r="H110" s="229">
        <v>304.75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153</v>
      </c>
      <c r="AU110" s="235" t="s">
        <v>85</v>
      </c>
      <c r="AV110" s="13" t="s">
        <v>85</v>
      </c>
      <c r="AW110" s="13" t="s">
        <v>34</v>
      </c>
      <c r="AX110" s="13" t="s">
        <v>75</v>
      </c>
      <c r="AY110" s="235" t="s">
        <v>140</v>
      </c>
    </row>
    <row r="111" s="14" customFormat="1">
      <c r="A111" s="14"/>
      <c r="B111" s="236"/>
      <c r="C111" s="237"/>
      <c r="D111" s="218" t="s">
        <v>153</v>
      </c>
      <c r="E111" s="238" t="s">
        <v>19</v>
      </c>
      <c r="F111" s="239" t="s">
        <v>155</v>
      </c>
      <c r="G111" s="237"/>
      <c r="H111" s="240">
        <v>304.75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153</v>
      </c>
      <c r="AU111" s="246" t="s">
        <v>85</v>
      </c>
      <c r="AV111" s="14" t="s">
        <v>148</v>
      </c>
      <c r="AW111" s="14" t="s">
        <v>34</v>
      </c>
      <c r="AX111" s="14" t="s">
        <v>83</v>
      </c>
      <c r="AY111" s="246" t="s">
        <v>140</v>
      </c>
    </row>
    <row r="112" s="2" customFormat="1" ht="16.5" customHeight="1">
      <c r="A112" s="39"/>
      <c r="B112" s="40"/>
      <c r="C112" s="205" t="s">
        <v>170</v>
      </c>
      <c r="D112" s="205" t="s">
        <v>143</v>
      </c>
      <c r="E112" s="206" t="s">
        <v>671</v>
      </c>
      <c r="F112" s="207" t="s">
        <v>672</v>
      </c>
      <c r="G112" s="208" t="s">
        <v>268</v>
      </c>
      <c r="H112" s="209">
        <v>1230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46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195</v>
      </c>
      <c r="AT112" s="216" t="s">
        <v>143</v>
      </c>
      <c r="AU112" s="216" t="s">
        <v>85</v>
      </c>
      <c r="AY112" s="18" t="s">
        <v>140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83</v>
      </c>
      <c r="BK112" s="217">
        <f>ROUND(I112*H112,2)</f>
        <v>0</v>
      </c>
      <c r="BL112" s="18" t="s">
        <v>195</v>
      </c>
      <c r="BM112" s="216" t="s">
        <v>195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672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85</v>
      </c>
    </row>
    <row r="114" s="2" customFormat="1" ht="16.5" customHeight="1">
      <c r="A114" s="39"/>
      <c r="B114" s="40"/>
      <c r="C114" s="247" t="s">
        <v>141</v>
      </c>
      <c r="D114" s="247" t="s">
        <v>244</v>
      </c>
      <c r="E114" s="248" t="s">
        <v>673</v>
      </c>
      <c r="F114" s="249" t="s">
        <v>674</v>
      </c>
      <c r="G114" s="250" t="s">
        <v>268</v>
      </c>
      <c r="H114" s="251">
        <v>1476</v>
      </c>
      <c r="I114" s="252"/>
      <c r="J114" s="253">
        <f>ROUND(I114*H114,2)</f>
        <v>0</v>
      </c>
      <c r="K114" s="249" t="s">
        <v>19</v>
      </c>
      <c r="L114" s="254"/>
      <c r="M114" s="255" t="s">
        <v>19</v>
      </c>
      <c r="N114" s="256" t="s">
        <v>46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247</v>
      </c>
      <c r="AT114" s="216" t="s">
        <v>244</v>
      </c>
      <c r="AU114" s="216" t="s">
        <v>85</v>
      </c>
      <c r="AY114" s="18" t="s">
        <v>140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83</v>
      </c>
      <c r="BK114" s="217">
        <f>ROUND(I114*H114,2)</f>
        <v>0</v>
      </c>
      <c r="BL114" s="18" t="s">
        <v>195</v>
      </c>
      <c r="BM114" s="216" t="s">
        <v>201</v>
      </c>
    </row>
    <row r="115" s="2" customFormat="1">
      <c r="A115" s="39"/>
      <c r="B115" s="40"/>
      <c r="C115" s="41"/>
      <c r="D115" s="218" t="s">
        <v>149</v>
      </c>
      <c r="E115" s="41"/>
      <c r="F115" s="219" t="s">
        <v>674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149</v>
      </c>
      <c r="AU115" s="18" t="s">
        <v>85</v>
      </c>
    </row>
    <row r="116" s="13" customFormat="1">
      <c r="A116" s="13"/>
      <c r="B116" s="225"/>
      <c r="C116" s="226"/>
      <c r="D116" s="218" t="s">
        <v>153</v>
      </c>
      <c r="E116" s="227" t="s">
        <v>19</v>
      </c>
      <c r="F116" s="228" t="s">
        <v>868</v>
      </c>
      <c r="G116" s="226"/>
      <c r="H116" s="229">
        <v>1476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153</v>
      </c>
      <c r="AU116" s="235" t="s">
        <v>85</v>
      </c>
      <c r="AV116" s="13" t="s">
        <v>85</v>
      </c>
      <c r="AW116" s="13" t="s">
        <v>34</v>
      </c>
      <c r="AX116" s="13" t="s">
        <v>75</v>
      </c>
      <c r="AY116" s="235" t="s">
        <v>140</v>
      </c>
    </row>
    <row r="117" s="14" customFormat="1">
      <c r="A117" s="14"/>
      <c r="B117" s="236"/>
      <c r="C117" s="237"/>
      <c r="D117" s="218" t="s">
        <v>153</v>
      </c>
      <c r="E117" s="238" t="s">
        <v>19</v>
      </c>
      <c r="F117" s="239" t="s">
        <v>155</v>
      </c>
      <c r="G117" s="237"/>
      <c r="H117" s="240">
        <v>1476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153</v>
      </c>
      <c r="AU117" s="246" t="s">
        <v>85</v>
      </c>
      <c r="AV117" s="14" t="s">
        <v>148</v>
      </c>
      <c r="AW117" s="14" t="s">
        <v>34</v>
      </c>
      <c r="AX117" s="14" t="s">
        <v>83</v>
      </c>
      <c r="AY117" s="246" t="s">
        <v>140</v>
      </c>
    </row>
    <row r="118" s="2" customFormat="1" ht="16.5" customHeight="1">
      <c r="A118" s="39"/>
      <c r="B118" s="40"/>
      <c r="C118" s="205" t="s">
        <v>176</v>
      </c>
      <c r="D118" s="205" t="s">
        <v>143</v>
      </c>
      <c r="E118" s="206" t="s">
        <v>676</v>
      </c>
      <c r="F118" s="207" t="s">
        <v>677</v>
      </c>
      <c r="G118" s="208" t="s">
        <v>268</v>
      </c>
      <c r="H118" s="209">
        <v>24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46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195</v>
      </c>
      <c r="AT118" s="216" t="s">
        <v>143</v>
      </c>
      <c r="AU118" s="216" t="s">
        <v>85</v>
      </c>
      <c r="AY118" s="18" t="s">
        <v>140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83</v>
      </c>
      <c r="BK118" s="217">
        <f>ROUND(I118*H118,2)</f>
        <v>0</v>
      </c>
      <c r="BL118" s="18" t="s">
        <v>195</v>
      </c>
      <c r="BM118" s="216" t="s">
        <v>206</v>
      </c>
    </row>
    <row r="119" s="2" customFormat="1">
      <c r="A119" s="39"/>
      <c r="B119" s="40"/>
      <c r="C119" s="41"/>
      <c r="D119" s="218" t="s">
        <v>149</v>
      </c>
      <c r="E119" s="41"/>
      <c r="F119" s="219" t="s">
        <v>677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85</v>
      </c>
    </row>
    <row r="120" s="2" customFormat="1" ht="24.15" customHeight="1">
      <c r="A120" s="39"/>
      <c r="B120" s="40"/>
      <c r="C120" s="247" t="s">
        <v>209</v>
      </c>
      <c r="D120" s="247" t="s">
        <v>244</v>
      </c>
      <c r="E120" s="248" t="s">
        <v>678</v>
      </c>
      <c r="F120" s="249" t="s">
        <v>679</v>
      </c>
      <c r="G120" s="250" t="s">
        <v>268</v>
      </c>
      <c r="H120" s="251">
        <v>27.600000000000001</v>
      </c>
      <c r="I120" s="252"/>
      <c r="J120" s="253">
        <f>ROUND(I120*H120,2)</f>
        <v>0</v>
      </c>
      <c r="K120" s="249" t="s">
        <v>19</v>
      </c>
      <c r="L120" s="254"/>
      <c r="M120" s="255" t="s">
        <v>19</v>
      </c>
      <c r="N120" s="256" t="s">
        <v>46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247</v>
      </c>
      <c r="AT120" s="216" t="s">
        <v>244</v>
      </c>
      <c r="AU120" s="216" t="s">
        <v>85</v>
      </c>
      <c r="AY120" s="18" t="s">
        <v>140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83</v>
      </c>
      <c r="BK120" s="217">
        <f>ROUND(I120*H120,2)</f>
        <v>0</v>
      </c>
      <c r="BL120" s="18" t="s">
        <v>195</v>
      </c>
      <c r="BM120" s="216" t="s">
        <v>212</v>
      </c>
    </row>
    <row r="121" s="2" customFormat="1">
      <c r="A121" s="39"/>
      <c r="B121" s="40"/>
      <c r="C121" s="41"/>
      <c r="D121" s="218" t="s">
        <v>149</v>
      </c>
      <c r="E121" s="41"/>
      <c r="F121" s="219" t="s">
        <v>679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85</v>
      </c>
    </row>
    <row r="122" s="2" customFormat="1">
      <c r="A122" s="39"/>
      <c r="B122" s="40"/>
      <c r="C122" s="41"/>
      <c r="D122" s="218" t="s">
        <v>258</v>
      </c>
      <c r="E122" s="41"/>
      <c r="F122" s="257" t="s">
        <v>680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258</v>
      </c>
      <c r="AU122" s="18" t="s">
        <v>85</v>
      </c>
    </row>
    <row r="123" s="13" customFormat="1">
      <c r="A123" s="13"/>
      <c r="B123" s="225"/>
      <c r="C123" s="226"/>
      <c r="D123" s="218" t="s">
        <v>153</v>
      </c>
      <c r="E123" s="227" t="s">
        <v>19</v>
      </c>
      <c r="F123" s="228" t="s">
        <v>869</v>
      </c>
      <c r="G123" s="226"/>
      <c r="H123" s="229">
        <v>27.600000000000001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153</v>
      </c>
      <c r="AU123" s="235" t="s">
        <v>85</v>
      </c>
      <c r="AV123" s="13" t="s">
        <v>85</v>
      </c>
      <c r="AW123" s="13" t="s">
        <v>34</v>
      </c>
      <c r="AX123" s="13" t="s">
        <v>75</v>
      </c>
      <c r="AY123" s="235" t="s">
        <v>140</v>
      </c>
    </row>
    <row r="124" s="14" customFormat="1">
      <c r="A124" s="14"/>
      <c r="B124" s="236"/>
      <c r="C124" s="237"/>
      <c r="D124" s="218" t="s">
        <v>153</v>
      </c>
      <c r="E124" s="238" t="s">
        <v>19</v>
      </c>
      <c r="F124" s="239" t="s">
        <v>155</v>
      </c>
      <c r="G124" s="237"/>
      <c r="H124" s="240">
        <v>27.600000000000001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153</v>
      </c>
      <c r="AU124" s="246" t="s">
        <v>85</v>
      </c>
      <c r="AV124" s="14" t="s">
        <v>148</v>
      </c>
      <c r="AW124" s="14" t="s">
        <v>34</v>
      </c>
      <c r="AX124" s="14" t="s">
        <v>83</v>
      </c>
      <c r="AY124" s="246" t="s">
        <v>140</v>
      </c>
    </row>
    <row r="125" s="2" customFormat="1" ht="16.5" customHeight="1">
      <c r="A125" s="39"/>
      <c r="B125" s="40"/>
      <c r="C125" s="205" t="s">
        <v>8</v>
      </c>
      <c r="D125" s="205" t="s">
        <v>143</v>
      </c>
      <c r="E125" s="206" t="s">
        <v>870</v>
      </c>
      <c r="F125" s="207" t="s">
        <v>871</v>
      </c>
      <c r="G125" s="208" t="s">
        <v>268</v>
      </c>
      <c r="H125" s="209">
        <v>20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46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195</v>
      </c>
      <c r="AT125" s="216" t="s">
        <v>143</v>
      </c>
      <c r="AU125" s="216" t="s">
        <v>85</v>
      </c>
      <c r="AY125" s="18" t="s">
        <v>140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83</v>
      </c>
      <c r="BK125" s="217">
        <f>ROUND(I125*H125,2)</f>
        <v>0</v>
      </c>
      <c r="BL125" s="18" t="s">
        <v>195</v>
      </c>
      <c r="BM125" s="216" t="s">
        <v>219</v>
      </c>
    </row>
    <row r="126" s="2" customFormat="1">
      <c r="A126" s="39"/>
      <c r="B126" s="40"/>
      <c r="C126" s="41"/>
      <c r="D126" s="218" t="s">
        <v>149</v>
      </c>
      <c r="E126" s="41"/>
      <c r="F126" s="219" t="s">
        <v>871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85</v>
      </c>
    </row>
    <row r="127" s="2" customFormat="1" ht="24.15" customHeight="1">
      <c r="A127" s="39"/>
      <c r="B127" s="40"/>
      <c r="C127" s="247" t="s">
        <v>226</v>
      </c>
      <c r="D127" s="247" t="s">
        <v>244</v>
      </c>
      <c r="E127" s="248" t="s">
        <v>872</v>
      </c>
      <c r="F127" s="249" t="s">
        <v>873</v>
      </c>
      <c r="G127" s="250" t="s">
        <v>268</v>
      </c>
      <c r="H127" s="251">
        <v>23</v>
      </c>
      <c r="I127" s="252"/>
      <c r="J127" s="253">
        <f>ROUND(I127*H127,2)</f>
        <v>0</v>
      </c>
      <c r="K127" s="249" t="s">
        <v>19</v>
      </c>
      <c r="L127" s="254"/>
      <c r="M127" s="255" t="s">
        <v>19</v>
      </c>
      <c r="N127" s="256" t="s">
        <v>46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247</v>
      </c>
      <c r="AT127" s="216" t="s">
        <v>244</v>
      </c>
      <c r="AU127" s="216" t="s">
        <v>85</v>
      </c>
      <c r="AY127" s="18" t="s">
        <v>140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195</v>
      </c>
      <c r="BM127" s="216" t="s">
        <v>229</v>
      </c>
    </row>
    <row r="128" s="2" customFormat="1">
      <c r="A128" s="39"/>
      <c r="B128" s="40"/>
      <c r="C128" s="41"/>
      <c r="D128" s="218" t="s">
        <v>149</v>
      </c>
      <c r="E128" s="41"/>
      <c r="F128" s="219" t="s">
        <v>873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85</v>
      </c>
    </row>
    <row r="129" s="2" customFormat="1">
      <c r="A129" s="39"/>
      <c r="B129" s="40"/>
      <c r="C129" s="41"/>
      <c r="D129" s="218" t="s">
        <v>258</v>
      </c>
      <c r="E129" s="41"/>
      <c r="F129" s="257" t="s">
        <v>874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258</v>
      </c>
      <c r="AU129" s="18" t="s">
        <v>85</v>
      </c>
    </row>
    <row r="130" s="13" customFormat="1">
      <c r="A130" s="13"/>
      <c r="B130" s="225"/>
      <c r="C130" s="226"/>
      <c r="D130" s="218" t="s">
        <v>153</v>
      </c>
      <c r="E130" s="227" t="s">
        <v>19</v>
      </c>
      <c r="F130" s="228" t="s">
        <v>875</v>
      </c>
      <c r="G130" s="226"/>
      <c r="H130" s="229">
        <v>23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153</v>
      </c>
      <c r="AU130" s="235" t="s">
        <v>85</v>
      </c>
      <c r="AV130" s="13" t="s">
        <v>85</v>
      </c>
      <c r="AW130" s="13" t="s">
        <v>34</v>
      </c>
      <c r="AX130" s="13" t="s">
        <v>75</v>
      </c>
      <c r="AY130" s="235" t="s">
        <v>140</v>
      </c>
    </row>
    <row r="131" s="14" customFormat="1">
      <c r="A131" s="14"/>
      <c r="B131" s="236"/>
      <c r="C131" s="237"/>
      <c r="D131" s="218" t="s">
        <v>153</v>
      </c>
      <c r="E131" s="238" t="s">
        <v>19</v>
      </c>
      <c r="F131" s="239" t="s">
        <v>155</v>
      </c>
      <c r="G131" s="237"/>
      <c r="H131" s="240">
        <v>23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153</v>
      </c>
      <c r="AU131" s="246" t="s">
        <v>85</v>
      </c>
      <c r="AV131" s="14" t="s">
        <v>148</v>
      </c>
      <c r="AW131" s="14" t="s">
        <v>34</v>
      </c>
      <c r="AX131" s="14" t="s">
        <v>83</v>
      </c>
      <c r="AY131" s="246" t="s">
        <v>140</v>
      </c>
    </row>
    <row r="132" s="2" customFormat="1" ht="16.5" customHeight="1">
      <c r="A132" s="39"/>
      <c r="B132" s="40"/>
      <c r="C132" s="205" t="s">
        <v>190</v>
      </c>
      <c r="D132" s="205" t="s">
        <v>143</v>
      </c>
      <c r="E132" s="206" t="s">
        <v>688</v>
      </c>
      <c r="F132" s="207" t="s">
        <v>689</v>
      </c>
      <c r="G132" s="208" t="s">
        <v>279</v>
      </c>
      <c r="H132" s="209">
        <v>30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46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195</v>
      </c>
      <c r="AT132" s="216" t="s">
        <v>143</v>
      </c>
      <c r="AU132" s="216" t="s">
        <v>85</v>
      </c>
      <c r="AY132" s="18" t="s">
        <v>140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83</v>
      </c>
      <c r="BK132" s="217">
        <f>ROUND(I132*H132,2)</f>
        <v>0</v>
      </c>
      <c r="BL132" s="18" t="s">
        <v>195</v>
      </c>
      <c r="BM132" s="216" t="s">
        <v>234</v>
      </c>
    </row>
    <row r="133" s="2" customFormat="1">
      <c r="A133" s="39"/>
      <c r="B133" s="40"/>
      <c r="C133" s="41"/>
      <c r="D133" s="218" t="s">
        <v>149</v>
      </c>
      <c r="E133" s="41"/>
      <c r="F133" s="219" t="s">
        <v>689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85</v>
      </c>
    </row>
    <row r="134" s="2" customFormat="1" ht="16.5" customHeight="1">
      <c r="A134" s="39"/>
      <c r="B134" s="40"/>
      <c r="C134" s="205" t="s">
        <v>238</v>
      </c>
      <c r="D134" s="205" t="s">
        <v>143</v>
      </c>
      <c r="E134" s="206" t="s">
        <v>876</v>
      </c>
      <c r="F134" s="207" t="s">
        <v>877</v>
      </c>
      <c r="G134" s="208" t="s">
        <v>279</v>
      </c>
      <c r="H134" s="209">
        <v>20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46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195</v>
      </c>
      <c r="AT134" s="216" t="s">
        <v>143</v>
      </c>
      <c r="AU134" s="216" t="s">
        <v>85</v>
      </c>
      <c r="AY134" s="18" t="s">
        <v>140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83</v>
      </c>
      <c r="BK134" s="217">
        <f>ROUND(I134*H134,2)</f>
        <v>0</v>
      </c>
      <c r="BL134" s="18" t="s">
        <v>195</v>
      </c>
      <c r="BM134" s="216" t="s">
        <v>241</v>
      </c>
    </row>
    <row r="135" s="2" customFormat="1">
      <c r="A135" s="39"/>
      <c r="B135" s="40"/>
      <c r="C135" s="41"/>
      <c r="D135" s="218" t="s">
        <v>149</v>
      </c>
      <c r="E135" s="41"/>
      <c r="F135" s="219" t="s">
        <v>877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149</v>
      </c>
      <c r="AU135" s="18" t="s">
        <v>85</v>
      </c>
    </row>
    <row r="136" s="2" customFormat="1" ht="16.5" customHeight="1">
      <c r="A136" s="39"/>
      <c r="B136" s="40"/>
      <c r="C136" s="205" t="s">
        <v>195</v>
      </c>
      <c r="D136" s="205" t="s">
        <v>143</v>
      </c>
      <c r="E136" s="206" t="s">
        <v>690</v>
      </c>
      <c r="F136" s="207" t="s">
        <v>691</v>
      </c>
      <c r="G136" s="208" t="s">
        <v>279</v>
      </c>
      <c r="H136" s="209">
        <v>60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46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195</v>
      </c>
      <c r="AT136" s="216" t="s">
        <v>143</v>
      </c>
      <c r="AU136" s="216" t="s">
        <v>85</v>
      </c>
      <c r="AY136" s="18" t="s">
        <v>140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83</v>
      </c>
      <c r="BK136" s="217">
        <f>ROUND(I136*H136,2)</f>
        <v>0</v>
      </c>
      <c r="BL136" s="18" t="s">
        <v>195</v>
      </c>
      <c r="BM136" s="216" t="s">
        <v>247</v>
      </c>
    </row>
    <row r="137" s="2" customFormat="1">
      <c r="A137" s="39"/>
      <c r="B137" s="40"/>
      <c r="C137" s="41"/>
      <c r="D137" s="218" t="s">
        <v>149</v>
      </c>
      <c r="E137" s="41"/>
      <c r="F137" s="219" t="s">
        <v>691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85</v>
      </c>
    </row>
    <row r="138" s="2" customFormat="1" ht="16.5" customHeight="1">
      <c r="A138" s="39"/>
      <c r="B138" s="40"/>
      <c r="C138" s="205" t="s">
        <v>248</v>
      </c>
      <c r="D138" s="205" t="s">
        <v>143</v>
      </c>
      <c r="E138" s="206" t="s">
        <v>692</v>
      </c>
      <c r="F138" s="207" t="s">
        <v>693</v>
      </c>
      <c r="G138" s="208" t="s">
        <v>279</v>
      </c>
      <c r="H138" s="209">
        <v>124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46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195</v>
      </c>
      <c r="AT138" s="216" t="s">
        <v>143</v>
      </c>
      <c r="AU138" s="216" t="s">
        <v>85</v>
      </c>
      <c r="AY138" s="18" t="s">
        <v>140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83</v>
      </c>
      <c r="BK138" s="217">
        <f>ROUND(I138*H138,2)</f>
        <v>0</v>
      </c>
      <c r="BL138" s="18" t="s">
        <v>195</v>
      </c>
      <c r="BM138" s="216" t="s">
        <v>251</v>
      </c>
    </row>
    <row r="139" s="2" customFormat="1">
      <c r="A139" s="39"/>
      <c r="B139" s="40"/>
      <c r="C139" s="41"/>
      <c r="D139" s="218" t="s">
        <v>149</v>
      </c>
      <c r="E139" s="41"/>
      <c r="F139" s="219" t="s">
        <v>693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149</v>
      </c>
      <c r="AU139" s="18" t="s">
        <v>85</v>
      </c>
    </row>
    <row r="140" s="2" customFormat="1" ht="16.5" customHeight="1">
      <c r="A140" s="39"/>
      <c r="B140" s="40"/>
      <c r="C140" s="247" t="s">
        <v>201</v>
      </c>
      <c r="D140" s="247" t="s">
        <v>244</v>
      </c>
      <c r="E140" s="248" t="s">
        <v>694</v>
      </c>
      <c r="F140" s="249" t="s">
        <v>695</v>
      </c>
      <c r="G140" s="250" t="s">
        <v>279</v>
      </c>
      <c r="H140" s="251">
        <v>20</v>
      </c>
      <c r="I140" s="252"/>
      <c r="J140" s="253">
        <f>ROUND(I140*H140,2)</f>
        <v>0</v>
      </c>
      <c r="K140" s="249" t="s">
        <v>19</v>
      </c>
      <c r="L140" s="254"/>
      <c r="M140" s="255" t="s">
        <v>19</v>
      </c>
      <c r="N140" s="256" t="s">
        <v>46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247</v>
      </c>
      <c r="AT140" s="216" t="s">
        <v>244</v>
      </c>
      <c r="AU140" s="216" t="s">
        <v>85</v>
      </c>
      <c r="AY140" s="18" t="s">
        <v>140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83</v>
      </c>
      <c r="BK140" s="217">
        <f>ROUND(I140*H140,2)</f>
        <v>0</v>
      </c>
      <c r="BL140" s="18" t="s">
        <v>195</v>
      </c>
      <c r="BM140" s="216" t="s">
        <v>257</v>
      </c>
    </row>
    <row r="141" s="2" customFormat="1">
      <c r="A141" s="39"/>
      <c r="B141" s="40"/>
      <c r="C141" s="41"/>
      <c r="D141" s="218" t="s">
        <v>149</v>
      </c>
      <c r="E141" s="41"/>
      <c r="F141" s="219" t="s">
        <v>695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149</v>
      </c>
      <c r="AU141" s="18" t="s">
        <v>85</v>
      </c>
    </row>
    <row r="142" s="2" customFormat="1" ht="16.5" customHeight="1">
      <c r="A142" s="39"/>
      <c r="B142" s="40"/>
      <c r="C142" s="247" t="s">
        <v>261</v>
      </c>
      <c r="D142" s="247" t="s">
        <v>244</v>
      </c>
      <c r="E142" s="248" t="s">
        <v>696</v>
      </c>
      <c r="F142" s="249" t="s">
        <v>697</v>
      </c>
      <c r="G142" s="250" t="s">
        <v>279</v>
      </c>
      <c r="H142" s="251">
        <v>102</v>
      </c>
      <c r="I142" s="252"/>
      <c r="J142" s="253">
        <f>ROUND(I142*H142,2)</f>
        <v>0</v>
      </c>
      <c r="K142" s="249" t="s">
        <v>19</v>
      </c>
      <c r="L142" s="254"/>
      <c r="M142" s="255" t="s">
        <v>19</v>
      </c>
      <c r="N142" s="256" t="s">
        <v>46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247</v>
      </c>
      <c r="AT142" s="216" t="s">
        <v>244</v>
      </c>
      <c r="AU142" s="216" t="s">
        <v>85</v>
      </c>
      <c r="AY142" s="18" t="s">
        <v>140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83</v>
      </c>
      <c r="BK142" s="217">
        <f>ROUND(I142*H142,2)</f>
        <v>0</v>
      </c>
      <c r="BL142" s="18" t="s">
        <v>195</v>
      </c>
      <c r="BM142" s="216" t="s">
        <v>264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697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85</v>
      </c>
    </row>
    <row r="144" s="2" customFormat="1" ht="16.5" customHeight="1">
      <c r="A144" s="39"/>
      <c r="B144" s="40"/>
      <c r="C144" s="205" t="s">
        <v>206</v>
      </c>
      <c r="D144" s="205" t="s">
        <v>143</v>
      </c>
      <c r="E144" s="206" t="s">
        <v>698</v>
      </c>
      <c r="F144" s="207" t="s">
        <v>699</v>
      </c>
      <c r="G144" s="208" t="s">
        <v>279</v>
      </c>
      <c r="H144" s="209">
        <v>216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46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195</v>
      </c>
      <c r="AT144" s="216" t="s">
        <v>143</v>
      </c>
      <c r="AU144" s="216" t="s">
        <v>85</v>
      </c>
      <c r="AY144" s="18" t="s">
        <v>140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83</v>
      </c>
      <c r="BK144" s="217">
        <f>ROUND(I144*H144,2)</f>
        <v>0</v>
      </c>
      <c r="BL144" s="18" t="s">
        <v>195</v>
      </c>
      <c r="BM144" s="216" t="s">
        <v>269</v>
      </c>
    </row>
    <row r="145" s="2" customFormat="1">
      <c r="A145" s="39"/>
      <c r="B145" s="40"/>
      <c r="C145" s="41"/>
      <c r="D145" s="218" t="s">
        <v>149</v>
      </c>
      <c r="E145" s="41"/>
      <c r="F145" s="219" t="s">
        <v>699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149</v>
      </c>
      <c r="AU145" s="18" t="s">
        <v>85</v>
      </c>
    </row>
    <row r="146" s="2" customFormat="1" ht="16.5" customHeight="1">
      <c r="A146" s="39"/>
      <c r="B146" s="40"/>
      <c r="C146" s="247" t="s">
        <v>7</v>
      </c>
      <c r="D146" s="247" t="s">
        <v>244</v>
      </c>
      <c r="E146" s="248" t="s">
        <v>700</v>
      </c>
      <c r="F146" s="249" t="s">
        <v>701</v>
      </c>
      <c r="G146" s="250" t="s">
        <v>279</v>
      </c>
      <c r="H146" s="251">
        <v>80</v>
      </c>
      <c r="I146" s="252"/>
      <c r="J146" s="253">
        <f>ROUND(I146*H146,2)</f>
        <v>0</v>
      </c>
      <c r="K146" s="249" t="s">
        <v>19</v>
      </c>
      <c r="L146" s="254"/>
      <c r="M146" s="255" t="s">
        <v>19</v>
      </c>
      <c r="N146" s="256" t="s">
        <v>46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247</v>
      </c>
      <c r="AT146" s="216" t="s">
        <v>244</v>
      </c>
      <c r="AU146" s="216" t="s">
        <v>85</v>
      </c>
      <c r="AY146" s="18" t="s">
        <v>140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83</v>
      </c>
      <c r="BK146" s="217">
        <f>ROUND(I146*H146,2)</f>
        <v>0</v>
      </c>
      <c r="BL146" s="18" t="s">
        <v>195</v>
      </c>
      <c r="BM146" s="216" t="s">
        <v>274</v>
      </c>
    </row>
    <row r="147" s="2" customFormat="1">
      <c r="A147" s="39"/>
      <c r="B147" s="40"/>
      <c r="C147" s="41"/>
      <c r="D147" s="218" t="s">
        <v>149</v>
      </c>
      <c r="E147" s="41"/>
      <c r="F147" s="219" t="s">
        <v>701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149</v>
      </c>
      <c r="AU147" s="18" t="s">
        <v>85</v>
      </c>
    </row>
    <row r="148" s="2" customFormat="1" ht="16.5" customHeight="1">
      <c r="A148" s="39"/>
      <c r="B148" s="40"/>
      <c r="C148" s="247" t="s">
        <v>212</v>
      </c>
      <c r="D148" s="247" t="s">
        <v>244</v>
      </c>
      <c r="E148" s="248" t="s">
        <v>702</v>
      </c>
      <c r="F148" s="249" t="s">
        <v>703</v>
      </c>
      <c r="G148" s="250" t="s">
        <v>279</v>
      </c>
      <c r="H148" s="251">
        <v>20</v>
      </c>
      <c r="I148" s="252"/>
      <c r="J148" s="253">
        <f>ROUND(I148*H148,2)</f>
        <v>0</v>
      </c>
      <c r="K148" s="249" t="s">
        <v>19</v>
      </c>
      <c r="L148" s="254"/>
      <c r="M148" s="255" t="s">
        <v>19</v>
      </c>
      <c r="N148" s="256" t="s">
        <v>46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247</v>
      </c>
      <c r="AT148" s="216" t="s">
        <v>244</v>
      </c>
      <c r="AU148" s="216" t="s">
        <v>85</v>
      </c>
      <c r="AY148" s="18" t="s">
        <v>140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83</v>
      </c>
      <c r="BK148" s="217">
        <f>ROUND(I148*H148,2)</f>
        <v>0</v>
      </c>
      <c r="BL148" s="18" t="s">
        <v>195</v>
      </c>
      <c r="BM148" s="216" t="s">
        <v>281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703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85</v>
      </c>
    </row>
    <row r="150" s="2" customFormat="1" ht="16.5" customHeight="1">
      <c r="A150" s="39"/>
      <c r="B150" s="40"/>
      <c r="C150" s="247" t="s">
        <v>286</v>
      </c>
      <c r="D150" s="247" t="s">
        <v>244</v>
      </c>
      <c r="E150" s="248" t="s">
        <v>704</v>
      </c>
      <c r="F150" s="249" t="s">
        <v>705</v>
      </c>
      <c r="G150" s="250" t="s">
        <v>279</v>
      </c>
      <c r="H150" s="251">
        <v>116</v>
      </c>
      <c r="I150" s="252"/>
      <c r="J150" s="253">
        <f>ROUND(I150*H150,2)</f>
        <v>0</v>
      </c>
      <c r="K150" s="249" t="s">
        <v>19</v>
      </c>
      <c r="L150" s="254"/>
      <c r="M150" s="255" t="s">
        <v>19</v>
      </c>
      <c r="N150" s="256" t="s">
        <v>46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247</v>
      </c>
      <c r="AT150" s="216" t="s">
        <v>244</v>
      </c>
      <c r="AU150" s="216" t="s">
        <v>85</v>
      </c>
      <c r="AY150" s="18" t="s">
        <v>140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83</v>
      </c>
      <c r="BK150" s="217">
        <f>ROUND(I150*H150,2)</f>
        <v>0</v>
      </c>
      <c r="BL150" s="18" t="s">
        <v>195</v>
      </c>
      <c r="BM150" s="216" t="s">
        <v>289</v>
      </c>
    </row>
    <row r="151" s="2" customFormat="1">
      <c r="A151" s="39"/>
      <c r="B151" s="40"/>
      <c r="C151" s="41"/>
      <c r="D151" s="218" t="s">
        <v>149</v>
      </c>
      <c r="E151" s="41"/>
      <c r="F151" s="219" t="s">
        <v>705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85</v>
      </c>
    </row>
    <row r="152" s="2" customFormat="1" ht="16.5" customHeight="1">
      <c r="A152" s="39"/>
      <c r="B152" s="40"/>
      <c r="C152" s="205" t="s">
        <v>219</v>
      </c>
      <c r="D152" s="205" t="s">
        <v>143</v>
      </c>
      <c r="E152" s="206" t="s">
        <v>706</v>
      </c>
      <c r="F152" s="207" t="s">
        <v>707</v>
      </c>
      <c r="G152" s="208" t="s">
        <v>279</v>
      </c>
      <c r="H152" s="209">
        <v>3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46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195</v>
      </c>
      <c r="AT152" s="216" t="s">
        <v>143</v>
      </c>
      <c r="AU152" s="216" t="s">
        <v>85</v>
      </c>
      <c r="AY152" s="18" t="s">
        <v>140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195</v>
      </c>
      <c r="BM152" s="216" t="s">
        <v>295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707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85</v>
      </c>
    </row>
    <row r="154" s="2" customFormat="1" ht="16.5" customHeight="1">
      <c r="A154" s="39"/>
      <c r="B154" s="40"/>
      <c r="C154" s="247" t="s">
        <v>300</v>
      </c>
      <c r="D154" s="247" t="s">
        <v>244</v>
      </c>
      <c r="E154" s="248" t="s">
        <v>878</v>
      </c>
      <c r="F154" s="249" t="s">
        <v>879</v>
      </c>
      <c r="G154" s="250" t="s">
        <v>279</v>
      </c>
      <c r="H154" s="251">
        <v>2</v>
      </c>
      <c r="I154" s="252"/>
      <c r="J154" s="253">
        <f>ROUND(I154*H154,2)</f>
        <v>0</v>
      </c>
      <c r="K154" s="249" t="s">
        <v>19</v>
      </c>
      <c r="L154" s="254"/>
      <c r="M154" s="255" t="s">
        <v>19</v>
      </c>
      <c r="N154" s="256" t="s">
        <v>46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247</v>
      </c>
      <c r="AT154" s="216" t="s">
        <v>244</v>
      </c>
      <c r="AU154" s="216" t="s">
        <v>85</v>
      </c>
      <c r="AY154" s="18" t="s">
        <v>140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83</v>
      </c>
      <c r="BK154" s="217">
        <f>ROUND(I154*H154,2)</f>
        <v>0</v>
      </c>
      <c r="BL154" s="18" t="s">
        <v>195</v>
      </c>
      <c r="BM154" s="216" t="s">
        <v>303</v>
      </c>
    </row>
    <row r="155" s="2" customFormat="1">
      <c r="A155" s="39"/>
      <c r="B155" s="40"/>
      <c r="C155" s="41"/>
      <c r="D155" s="218" t="s">
        <v>149</v>
      </c>
      <c r="E155" s="41"/>
      <c r="F155" s="219" t="s">
        <v>879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85</v>
      </c>
    </row>
    <row r="156" s="2" customFormat="1">
      <c r="A156" s="39"/>
      <c r="B156" s="40"/>
      <c r="C156" s="41"/>
      <c r="D156" s="218" t="s">
        <v>258</v>
      </c>
      <c r="E156" s="41"/>
      <c r="F156" s="257" t="s">
        <v>880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258</v>
      </c>
      <c r="AU156" s="18" t="s">
        <v>85</v>
      </c>
    </row>
    <row r="157" s="2" customFormat="1" ht="16.5" customHeight="1">
      <c r="A157" s="39"/>
      <c r="B157" s="40"/>
      <c r="C157" s="247" t="s">
        <v>229</v>
      </c>
      <c r="D157" s="247" t="s">
        <v>244</v>
      </c>
      <c r="E157" s="248" t="s">
        <v>881</v>
      </c>
      <c r="F157" s="249" t="s">
        <v>882</v>
      </c>
      <c r="G157" s="250" t="s">
        <v>279</v>
      </c>
      <c r="H157" s="251">
        <v>1</v>
      </c>
      <c r="I157" s="252"/>
      <c r="J157" s="253">
        <f>ROUND(I157*H157,2)</f>
        <v>0</v>
      </c>
      <c r="K157" s="249" t="s">
        <v>19</v>
      </c>
      <c r="L157" s="254"/>
      <c r="M157" s="255" t="s">
        <v>19</v>
      </c>
      <c r="N157" s="256" t="s">
        <v>46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247</v>
      </c>
      <c r="AT157" s="216" t="s">
        <v>244</v>
      </c>
      <c r="AU157" s="216" t="s">
        <v>85</v>
      </c>
      <c r="AY157" s="18" t="s">
        <v>140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83</v>
      </c>
      <c r="BK157" s="217">
        <f>ROUND(I157*H157,2)</f>
        <v>0</v>
      </c>
      <c r="BL157" s="18" t="s">
        <v>195</v>
      </c>
      <c r="BM157" s="216" t="s">
        <v>309</v>
      </c>
    </row>
    <row r="158" s="2" customFormat="1">
      <c r="A158" s="39"/>
      <c r="B158" s="40"/>
      <c r="C158" s="41"/>
      <c r="D158" s="218" t="s">
        <v>149</v>
      </c>
      <c r="E158" s="41"/>
      <c r="F158" s="219" t="s">
        <v>882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149</v>
      </c>
      <c r="AU158" s="18" t="s">
        <v>85</v>
      </c>
    </row>
    <row r="159" s="2" customFormat="1">
      <c r="A159" s="39"/>
      <c r="B159" s="40"/>
      <c r="C159" s="41"/>
      <c r="D159" s="218" t="s">
        <v>258</v>
      </c>
      <c r="E159" s="41"/>
      <c r="F159" s="257" t="s">
        <v>883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258</v>
      </c>
      <c r="AU159" s="18" t="s">
        <v>85</v>
      </c>
    </row>
    <row r="160" s="2" customFormat="1" ht="16.5" customHeight="1">
      <c r="A160" s="39"/>
      <c r="B160" s="40"/>
      <c r="C160" s="205" t="s">
        <v>311</v>
      </c>
      <c r="D160" s="205" t="s">
        <v>143</v>
      </c>
      <c r="E160" s="206" t="s">
        <v>717</v>
      </c>
      <c r="F160" s="207" t="s">
        <v>718</v>
      </c>
      <c r="G160" s="208" t="s">
        <v>279</v>
      </c>
      <c r="H160" s="209">
        <v>2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46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195</v>
      </c>
      <c r="AT160" s="216" t="s">
        <v>143</v>
      </c>
      <c r="AU160" s="216" t="s">
        <v>85</v>
      </c>
      <c r="AY160" s="18" t="s">
        <v>140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83</v>
      </c>
      <c r="BK160" s="217">
        <f>ROUND(I160*H160,2)</f>
        <v>0</v>
      </c>
      <c r="BL160" s="18" t="s">
        <v>195</v>
      </c>
      <c r="BM160" s="216" t="s">
        <v>314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718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85</v>
      </c>
    </row>
    <row r="162" s="2" customFormat="1" ht="16.5" customHeight="1">
      <c r="A162" s="39"/>
      <c r="B162" s="40"/>
      <c r="C162" s="247" t="s">
        <v>234</v>
      </c>
      <c r="D162" s="247" t="s">
        <v>244</v>
      </c>
      <c r="E162" s="248" t="s">
        <v>719</v>
      </c>
      <c r="F162" s="249" t="s">
        <v>720</v>
      </c>
      <c r="G162" s="250" t="s">
        <v>279</v>
      </c>
      <c r="H162" s="251">
        <v>2</v>
      </c>
      <c r="I162" s="252"/>
      <c r="J162" s="253">
        <f>ROUND(I162*H162,2)</f>
        <v>0</v>
      </c>
      <c r="K162" s="249" t="s">
        <v>19</v>
      </c>
      <c r="L162" s="254"/>
      <c r="M162" s="255" t="s">
        <v>19</v>
      </c>
      <c r="N162" s="256" t="s">
        <v>46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247</v>
      </c>
      <c r="AT162" s="216" t="s">
        <v>244</v>
      </c>
      <c r="AU162" s="216" t="s">
        <v>85</v>
      </c>
      <c r="AY162" s="18" t="s">
        <v>140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83</v>
      </c>
      <c r="BK162" s="217">
        <f>ROUND(I162*H162,2)</f>
        <v>0</v>
      </c>
      <c r="BL162" s="18" t="s">
        <v>195</v>
      </c>
      <c r="BM162" s="216" t="s">
        <v>317</v>
      </c>
    </row>
    <row r="163" s="2" customFormat="1">
      <c r="A163" s="39"/>
      <c r="B163" s="40"/>
      <c r="C163" s="41"/>
      <c r="D163" s="218" t="s">
        <v>149</v>
      </c>
      <c r="E163" s="41"/>
      <c r="F163" s="219" t="s">
        <v>720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149</v>
      </c>
      <c r="AU163" s="18" t="s">
        <v>85</v>
      </c>
    </row>
    <row r="164" s="2" customFormat="1" ht="16.5" customHeight="1">
      <c r="A164" s="39"/>
      <c r="B164" s="40"/>
      <c r="C164" s="205" t="s">
        <v>318</v>
      </c>
      <c r="D164" s="205" t="s">
        <v>143</v>
      </c>
      <c r="E164" s="206" t="s">
        <v>721</v>
      </c>
      <c r="F164" s="207" t="s">
        <v>722</v>
      </c>
      <c r="G164" s="208" t="s">
        <v>268</v>
      </c>
      <c r="H164" s="209">
        <v>315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46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195</v>
      </c>
      <c r="AT164" s="216" t="s">
        <v>143</v>
      </c>
      <c r="AU164" s="216" t="s">
        <v>85</v>
      </c>
      <c r="AY164" s="18" t="s">
        <v>140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83</v>
      </c>
      <c r="BK164" s="217">
        <f>ROUND(I164*H164,2)</f>
        <v>0</v>
      </c>
      <c r="BL164" s="18" t="s">
        <v>195</v>
      </c>
      <c r="BM164" s="216" t="s">
        <v>321</v>
      </c>
    </row>
    <row r="165" s="2" customFormat="1">
      <c r="A165" s="39"/>
      <c r="B165" s="40"/>
      <c r="C165" s="41"/>
      <c r="D165" s="218" t="s">
        <v>149</v>
      </c>
      <c r="E165" s="41"/>
      <c r="F165" s="219" t="s">
        <v>722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85</v>
      </c>
    </row>
    <row r="166" s="2" customFormat="1" ht="16.5" customHeight="1">
      <c r="A166" s="39"/>
      <c r="B166" s="40"/>
      <c r="C166" s="247" t="s">
        <v>241</v>
      </c>
      <c r="D166" s="247" t="s">
        <v>244</v>
      </c>
      <c r="E166" s="248" t="s">
        <v>723</v>
      </c>
      <c r="F166" s="249" t="s">
        <v>724</v>
      </c>
      <c r="G166" s="250" t="s">
        <v>480</v>
      </c>
      <c r="H166" s="251">
        <v>42.238999999999997</v>
      </c>
      <c r="I166" s="252"/>
      <c r="J166" s="253">
        <f>ROUND(I166*H166,2)</f>
        <v>0</v>
      </c>
      <c r="K166" s="249" t="s">
        <v>19</v>
      </c>
      <c r="L166" s="254"/>
      <c r="M166" s="255" t="s">
        <v>19</v>
      </c>
      <c r="N166" s="256" t="s">
        <v>46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247</v>
      </c>
      <c r="AT166" s="216" t="s">
        <v>244</v>
      </c>
      <c r="AU166" s="216" t="s">
        <v>85</v>
      </c>
      <c r="AY166" s="18" t="s">
        <v>140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83</v>
      </c>
      <c r="BK166" s="217">
        <f>ROUND(I166*H166,2)</f>
        <v>0</v>
      </c>
      <c r="BL166" s="18" t="s">
        <v>195</v>
      </c>
      <c r="BM166" s="216" t="s">
        <v>324</v>
      </c>
    </row>
    <row r="167" s="2" customFormat="1">
      <c r="A167" s="39"/>
      <c r="B167" s="40"/>
      <c r="C167" s="41"/>
      <c r="D167" s="218" t="s">
        <v>149</v>
      </c>
      <c r="E167" s="41"/>
      <c r="F167" s="219" t="s">
        <v>724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149</v>
      </c>
      <c r="AU167" s="18" t="s">
        <v>85</v>
      </c>
    </row>
    <row r="168" s="2" customFormat="1" ht="16.5" customHeight="1">
      <c r="A168" s="39"/>
      <c r="B168" s="40"/>
      <c r="C168" s="205" t="s">
        <v>327</v>
      </c>
      <c r="D168" s="205" t="s">
        <v>143</v>
      </c>
      <c r="E168" s="206" t="s">
        <v>725</v>
      </c>
      <c r="F168" s="207" t="s">
        <v>726</v>
      </c>
      <c r="G168" s="208" t="s">
        <v>279</v>
      </c>
      <c r="H168" s="209">
        <v>82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46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195</v>
      </c>
      <c r="AT168" s="216" t="s">
        <v>143</v>
      </c>
      <c r="AU168" s="216" t="s">
        <v>85</v>
      </c>
      <c r="AY168" s="18" t="s">
        <v>140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83</v>
      </c>
      <c r="BK168" s="217">
        <f>ROUND(I168*H168,2)</f>
        <v>0</v>
      </c>
      <c r="BL168" s="18" t="s">
        <v>195</v>
      </c>
      <c r="BM168" s="216" t="s">
        <v>330</v>
      </c>
    </row>
    <row r="169" s="2" customFormat="1">
      <c r="A169" s="39"/>
      <c r="B169" s="40"/>
      <c r="C169" s="41"/>
      <c r="D169" s="218" t="s">
        <v>149</v>
      </c>
      <c r="E169" s="41"/>
      <c r="F169" s="219" t="s">
        <v>726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149</v>
      </c>
      <c r="AU169" s="18" t="s">
        <v>85</v>
      </c>
    </row>
    <row r="170" s="2" customFormat="1" ht="16.5" customHeight="1">
      <c r="A170" s="39"/>
      <c r="B170" s="40"/>
      <c r="C170" s="247" t="s">
        <v>247</v>
      </c>
      <c r="D170" s="247" t="s">
        <v>244</v>
      </c>
      <c r="E170" s="248" t="s">
        <v>727</v>
      </c>
      <c r="F170" s="249" t="s">
        <v>728</v>
      </c>
      <c r="G170" s="250" t="s">
        <v>279</v>
      </c>
      <c r="H170" s="251">
        <v>82</v>
      </c>
      <c r="I170" s="252"/>
      <c r="J170" s="253">
        <f>ROUND(I170*H170,2)</f>
        <v>0</v>
      </c>
      <c r="K170" s="249" t="s">
        <v>19</v>
      </c>
      <c r="L170" s="254"/>
      <c r="M170" s="255" t="s">
        <v>19</v>
      </c>
      <c r="N170" s="256" t="s">
        <v>46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247</v>
      </c>
      <c r="AT170" s="216" t="s">
        <v>244</v>
      </c>
      <c r="AU170" s="216" t="s">
        <v>85</v>
      </c>
      <c r="AY170" s="18" t="s">
        <v>140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83</v>
      </c>
      <c r="BK170" s="217">
        <f>ROUND(I170*H170,2)</f>
        <v>0</v>
      </c>
      <c r="BL170" s="18" t="s">
        <v>195</v>
      </c>
      <c r="BM170" s="216" t="s">
        <v>364</v>
      </c>
    </row>
    <row r="171" s="2" customFormat="1">
      <c r="A171" s="39"/>
      <c r="B171" s="40"/>
      <c r="C171" s="41"/>
      <c r="D171" s="218" t="s">
        <v>149</v>
      </c>
      <c r="E171" s="41"/>
      <c r="F171" s="219" t="s">
        <v>728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149</v>
      </c>
      <c r="AU171" s="18" t="s">
        <v>85</v>
      </c>
    </row>
    <row r="172" s="2" customFormat="1" ht="16.5" customHeight="1">
      <c r="A172" s="39"/>
      <c r="B172" s="40"/>
      <c r="C172" s="205" t="s">
        <v>339</v>
      </c>
      <c r="D172" s="205" t="s">
        <v>143</v>
      </c>
      <c r="E172" s="206" t="s">
        <v>729</v>
      </c>
      <c r="F172" s="207" t="s">
        <v>730</v>
      </c>
      <c r="G172" s="208" t="s">
        <v>279</v>
      </c>
      <c r="H172" s="209">
        <v>16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46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195</v>
      </c>
      <c r="AT172" s="216" t="s">
        <v>143</v>
      </c>
      <c r="AU172" s="216" t="s">
        <v>85</v>
      </c>
      <c r="AY172" s="18" t="s">
        <v>140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83</v>
      </c>
      <c r="BK172" s="217">
        <f>ROUND(I172*H172,2)</f>
        <v>0</v>
      </c>
      <c r="BL172" s="18" t="s">
        <v>195</v>
      </c>
      <c r="BM172" s="216" t="s">
        <v>424</v>
      </c>
    </row>
    <row r="173" s="2" customFormat="1">
      <c r="A173" s="39"/>
      <c r="B173" s="40"/>
      <c r="C173" s="41"/>
      <c r="D173" s="218" t="s">
        <v>149</v>
      </c>
      <c r="E173" s="41"/>
      <c r="F173" s="219" t="s">
        <v>730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149</v>
      </c>
      <c r="AU173" s="18" t="s">
        <v>85</v>
      </c>
    </row>
    <row r="174" s="2" customFormat="1" ht="16.5" customHeight="1">
      <c r="A174" s="39"/>
      <c r="B174" s="40"/>
      <c r="C174" s="247" t="s">
        <v>251</v>
      </c>
      <c r="D174" s="247" t="s">
        <v>244</v>
      </c>
      <c r="E174" s="248" t="s">
        <v>731</v>
      </c>
      <c r="F174" s="249" t="s">
        <v>732</v>
      </c>
      <c r="G174" s="250" t="s">
        <v>279</v>
      </c>
      <c r="H174" s="251">
        <v>16</v>
      </c>
      <c r="I174" s="252"/>
      <c r="J174" s="253">
        <f>ROUND(I174*H174,2)</f>
        <v>0</v>
      </c>
      <c r="K174" s="249" t="s">
        <v>19</v>
      </c>
      <c r="L174" s="254"/>
      <c r="M174" s="255" t="s">
        <v>19</v>
      </c>
      <c r="N174" s="256" t="s">
        <v>46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247</v>
      </c>
      <c r="AT174" s="216" t="s">
        <v>244</v>
      </c>
      <c r="AU174" s="216" t="s">
        <v>85</v>
      </c>
      <c r="AY174" s="18" t="s">
        <v>140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83</v>
      </c>
      <c r="BK174" s="217">
        <f>ROUND(I174*H174,2)</f>
        <v>0</v>
      </c>
      <c r="BL174" s="18" t="s">
        <v>195</v>
      </c>
      <c r="BM174" s="216" t="s">
        <v>450</v>
      </c>
    </row>
    <row r="175" s="2" customFormat="1">
      <c r="A175" s="39"/>
      <c r="B175" s="40"/>
      <c r="C175" s="41"/>
      <c r="D175" s="218" t="s">
        <v>149</v>
      </c>
      <c r="E175" s="41"/>
      <c r="F175" s="219" t="s">
        <v>732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85</v>
      </c>
    </row>
    <row r="176" s="2" customFormat="1" ht="16.5" customHeight="1">
      <c r="A176" s="39"/>
      <c r="B176" s="40"/>
      <c r="C176" s="205" t="s">
        <v>349</v>
      </c>
      <c r="D176" s="205" t="s">
        <v>143</v>
      </c>
      <c r="E176" s="206" t="s">
        <v>733</v>
      </c>
      <c r="F176" s="207" t="s">
        <v>734</v>
      </c>
      <c r="G176" s="208" t="s">
        <v>279</v>
      </c>
      <c r="H176" s="209">
        <v>12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46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195</v>
      </c>
      <c r="AT176" s="216" t="s">
        <v>143</v>
      </c>
      <c r="AU176" s="216" t="s">
        <v>85</v>
      </c>
      <c r="AY176" s="18" t="s">
        <v>140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83</v>
      </c>
      <c r="BK176" s="217">
        <f>ROUND(I176*H176,2)</f>
        <v>0</v>
      </c>
      <c r="BL176" s="18" t="s">
        <v>195</v>
      </c>
      <c r="BM176" s="216" t="s">
        <v>453</v>
      </c>
    </row>
    <row r="177" s="2" customFormat="1">
      <c r="A177" s="39"/>
      <c r="B177" s="40"/>
      <c r="C177" s="41"/>
      <c r="D177" s="218" t="s">
        <v>149</v>
      </c>
      <c r="E177" s="41"/>
      <c r="F177" s="219" t="s">
        <v>734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149</v>
      </c>
      <c r="AU177" s="18" t="s">
        <v>85</v>
      </c>
    </row>
    <row r="178" s="2" customFormat="1" ht="16.5" customHeight="1">
      <c r="A178" s="39"/>
      <c r="B178" s="40"/>
      <c r="C178" s="247" t="s">
        <v>257</v>
      </c>
      <c r="D178" s="247" t="s">
        <v>244</v>
      </c>
      <c r="E178" s="248" t="s">
        <v>735</v>
      </c>
      <c r="F178" s="249" t="s">
        <v>736</v>
      </c>
      <c r="G178" s="250" t="s">
        <v>279</v>
      </c>
      <c r="H178" s="251">
        <v>12</v>
      </c>
      <c r="I178" s="252"/>
      <c r="J178" s="253">
        <f>ROUND(I178*H178,2)</f>
        <v>0</v>
      </c>
      <c r="K178" s="249" t="s">
        <v>19</v>
      </c>
      <c r="L178" s="254"/>
      <c r="M178" s="255" t="s">
        <v>19</v>
      </c>
      <c r="N178" s="256" t="s">
        <v>46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247</v>
      </c>
      <c r="AT178" s="216" t="s">
        <v>244</v>
      </c>
      <c r="AU178" s="216" t="s">
        <v>85</v>
      </c>
      <c r="AY178" s="18" t="s">
        <v>140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83</v>
      </c>
      <c r="BK178" s="217">
        <f>ROUND(I178*H178,2)</f>
        <v>0</v>
      </c>
      <c r="BL178" s="18" t="s">
        <v>195</v>
      </c>
      <c r="BM178" s="216" t="s">
        <v>455</v>
      </c>
    </row>
    <row r="179" s="2" customFormat="1">
      <c r="A179" s="39"/>
      <c r="B179" s="40"/>
      <c r="C179" s="41"/>
      <c r="D179" s="218" t="s">
        <v>149</v>
      </c>
      <c r="E179" s="41"/>
      <c r="F179" s="219" t="s">
        <v>736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85</v>
      </c>
    </row>
    <row r="180" s="2" customFormat="1" ht="16.5" customHeight="1">
      <c r="A180" s="39"/>
      <c r="B180" s="40"/>
      <c r="C180" s="205" t="s">
        <v>361</v>
      </c>
      <c r="D180" s="205" t="s">
        <v>143</v>
      </c>
      <c r="E180" s="206" t="s">
        <v>884</v>
      </c>
      <c r="F180" s="207" t="s">
        <v>885</v>
      </c>
      <c r="G180" s="208" t="s">
        <v>279</v>
      </c>
      <c r="H180" s="209">
        <v>5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46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195</v>
      </c>
      <c r="AT180" s="216" t="s">
        <v>143</v>
      </c>
      <c r="AU180" s="216" t="s">
        <v>85</v>
      </c>
      <c r="AY180" s="18" t="s">
        <v>140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83</v>
      </c>
      <c r="BK180" s="217">
        <f>ROUND(I180*H180,2)</f>
        <v>0</v>
      </c>
      <c r="BL180" s="18" t="s">
        <v>195</v>
      </c>
      <c r="BM180" s="216" t="s">
        <v>456</v>
      </c>
    </row>
    <row r="181" s="2" customFormat="1">
      <c r="A181" s="39"/>
      <c r="B181" s="40"/>
      <c r="C181" s="41"/>
      <c r="D181" s="218" t="s">
        <v>149</v>
      </c>
      <c r="E181" s="41"/>
      <c r="F181" s="219" t="s">
        <v>885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149</v>
      </c>
      <c r="AU181" s="18" t="s">
        <v>85</v>
      </c>
    </row>
    <row r="182" s="2" customFormat="1" ht="16.5" customHeight="1">
      <c r="A182" s="39"/>
      <c r="B182" s="40"/>
      <c r="C182" s="247" t="s">
        <v>264</v>
      </c>
      <c r="D182" s="247" t="s">
        <v>244</v>
      </c>
      <c r="E182" s="248" t="s">
        <v>886</v>
      </c>
      <c r="F182" s="249" t="s">
        <v>887</v>
      </c>
      <c r="G182" s="250" t="s">
        <v>279</v>
      </c>
      <c r="H182" s="251">
        <v>5</v>
      </c>
      <c r="I182" s="252"/>
      <c r="J182" s="253">
        <f>ROUND(I182*H182,2)</f>
        <v>0</v>
      </c>
      <c r="K182" s="249" t="s">
        <v>19</v>
      </c>
      <c r="L182" s="254"/>
      <c r="M182" s="255" t="s">
        <v>19</v>
      </c>
      <c r="N182" s="256" t="s">
        <v>46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247</v>
      </c>
      <c r="AT182" s="216" t="s">
        <v>244</v>
      </c>
      <c r="AU182" s="216" t="s">
        <v>85</v>
      </c>
      <c r="AY182" s="18" t="s">
        <v>140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83</v>
      </c>
      <c r="BK182" s="217">
        <f>ROUND(I182*H182,2)</f>
        <v>0</v>
      </c>
      <c r="BL182" s="18" t="s">
        <v>195</v>
      </c>
      <c r="BM182" s="216" t="s">
        <v>458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887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85</v>
      </c>
    </row>
    <row r="184" s="2" customFormat="1" ht="16.5" customHeight="1">
      <c r="A184" s="39"/>
      <c r="B184" s="40"/>
      <c r="C184" s="247" t="s">
        <v>462</v>
      </c>
      <c r="D184" s="247" t="s">
        <v>244</v>
      </c>
      <c r="E184" s="248" t="s">
        <v>888</v>
      </c>
      <c r="F184" s="249" t="s">
        <v>889</v>
      </c>
      <c r="G184" s="250" t="s">
        <v>279</v>
      </c>
      <c r="H184" s="251">
        <v>10</v>
      </c>
      <c r="I184" s="252"/>
      <c r="J184" s="253">
        <f>ROUND(I184*H184,2)</f>
        <v>0</v>
      </c>
      <c r="K184" s="249" t="s">
        <v>19</v>
      </c>
      <c r="L184" s="254"/>
      <c r="M184" s="255" t="s">
        <v>19</v>
      </c>
      <c r="N184" s="256" t="s">
        <v>46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247</v>
      </c>
      <c r="AT184" s="216" t="s">
        <v>244</v>
      </c>
      <c r="AU184" s="216" t="s">
        <v>85</v>
      </c>
      <c r="AY184" s="18" t="s">
        <v>140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83</v>
      </c>
      <c r="BK184" s="217">
        <f>ROUND(I184*H184,2)</f>
        <v>0</v>
      </c>
      <c r="BL184" s="18" t="s">
        <v>195</v>
      </c>
      <c r="BM184" s="216" t="s">
        <v>460</v>
      </c>
    </row>
    <row r="185" s="2" customFormat="1">
      <c r="A185" s="39"/>
      <c r="B185" s="40"/>
      <c r="C185" s="41"/>
      <c r="D185" s="218" t="s">
        <v>149</v>
      </c>
      <c r="E185" s="41"/>
      <c r="F185" s="219" t="s">
        <v>889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149</v>
      </c>
      <c r="AU185" s="18" t="s">
        <v>85</v>
      </c>
    </row>
    <row r="186" s="2" customFormat="1" ht="16.5" customHeight="1">
      <c r="A186" s="39"/>
      <c r="B186" s="40"/>
      <c r="C186" s="205" t="s">
        <v>269</v>
      </c>
      <c r="D186" s="205" t="s">
        <v>143</v>
      </c>
      <c r="E186" s="206" t="s">
        <v>890</v>
      </c>
      <c r="F186" s="207" t="s">
        <v>891</v>
      </c>
      <c r="G186" s="208" t="s">
        <v>279</v>
      </c>
      <c r="H186" s="209">
        <v>5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46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195</v>
      </c>
      <c r="AT186" s="216" t="s">
        <v>143</v>
      </c>
      <c r="AU186" s="216" t="s">
        <v>85</v>
      </c>
      <c r="AY186" s="18" t="s">
        <v>140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83</v>
      </c>
      <c r="BK186" s="217">
        <f>ROUND(I186*H186,2)</f>
        <v>0</v>
      </c>
      <c r="BL186" s="18" t="s">
        <v>195</v>
      </c>
      <c r="BM186" s="216" t="s">
        <v>463</v>
      </c>
    </row>
    <row r="187" s="2" customFormat="1">
      <c r="A187" s="39"/>
      <c r="B187" s="40"/>
      <c r="C187" s="41"/>
      <c r="D187" s="218" t="s">
        <v>149</v>
      </c>
      <c r="E187" s="41"/>
      <c r="F187" s="219" t="s">
        <v>891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149</v>
      </c>
      <c r="AU187" s="18" t="s">
        <v>85</v>
      </c>
    </row>
    <row r="188" s="2" customFormat="1" ht="16.5" customHeight="1">
      <c r="A188" s="39"/>
      <c r="B188" s="40"/>
      <c r="C188" s="247" t="s">
        <v>468</v>
      </c>
      <c r="D188" s="247" t="s">
        <v>244</v>
      </c>
      <c r="E188" s="248" t="s">
        <v>892</v>
      </c>
      <c r="F188" s="249" t="s">
        <v>893</v>
      </c>
      <c r="G188" s="250" t="s">
        <v>279</v>
      </c>
      <c r="H188" s="251">
        <v>5</v>
      </c>
      <c r="I188" s="252"/>
      <c r="J188" s="253">
        <f>ROUND(I188*H188,2)</f>
        <v>0</v>
      </c>
      <c r="K188" s="249" t="s">
        <v>19</v>
      </c>
      <c r="L188" s="254"/>
      <c r="M188" s="255" t="s">
        <v>19</v>
      </c>
      <c r="N188" s="256" t="s">
        <v>46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247</v>
      </c>
      <c r="AT188" s="216" t="s">
        <v>244</v>
      </c>
      <c r="AU188" s="216" t="s">
        <v>85</v>
      </c>
      <c r="AY188" s="18" t="s">
        <v>140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83</v>
      </c>
      <c r="BK188" s="217">
        <f>ROUND(I188*H188,2)</f>
        <v>0</v>
      </c>
      <c r="BL188" s="18" t="s">
        <v>195</v>
      </c>
      <c r="BM188" s="216" t="s">
        <v>466</v>
      </c>
    </row>
    <row r="189" s="2" customFormat="1">
      <c r="A189" s="39"/>
      <c r="B189" s="40"/>
      <c r="C189" s="41"/>
      <c r="D189" s="218" t="s">
        <v>149</v>
      </c>
      <c r="E189" s="41"/>
      <c r="F189" s="219" t="s">
        <v>893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149</v>
      </c>
      <c r="AU189" s="18" t="s">
        <v>85</v>
      </c>
    </row>
    <row r="190" s="2" customFormat="1" ht="16.5" customHeight="1">
      <c r="A190" s="39"/>
      <c r="B190" s="40"/>
      <c r="C190" s="205" t="s">
        <v>274</v>
      </c>
      <c r="D190" s="205" t="s">
        <v>143</v>
      </c>
      <c r="E190" s="206" t="s">
        <v>737</v>
      </c>
      <c r="F190" s="207" t="s">
        <v>738</v>
      </c>
      <c r="G190" s="208" t="s">
        <v>268</v>
      </c>
      <c r="H190" s="209">
        <v>330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46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195</v>
      </c>
      <c r="AT190" s="216" t="s">
        <v>143</v>
      </c>
      <c r="AU190" s="216" t="s">
        <v>85</v>
      </c>
      <c r="AY190" s="18" t="s">
        <v>140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83</v>
      </c>
      <c r="BK190" s="217">
        <f>ROUND(I190*H190,2)</f>
        <v>0</v>
      </c>
      <c r="BL190" s="18" t="s">
        <v>195</v>
      </c>
      <c r="BM190" s="216" t="s">
        <v>470</v>
      </c>
    </row>
    <row r="191" s="2" customFormat="1">
      <c r="A191" s="39"/>
      <c r="B191" s="40"/>
      <c r="C191" s="41"/>
      <c r="D191" s="218" t="s">
        <v>149</v>
      </c>
      <c r="E191" s="41"/>
      <c r="F191" s="219" t="s">
        <v>738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149</v>
      </c>
      <c r="AU191" s="18" t="s">
        <v>85</v>
      </c>
    </row>
    <row r="192" s="2" customFormat="1" ht="16.5" customHeight="1">
      <c r="A192" s="39"/>
      <c r="B192" s="40"/>
      <c r="C192" s="205" t="s">
        <v>488</v>
      </c>
      <c r="D192" s="205" t="s">
        <v>143</v>
      </c>
      <c r="E192" s="206" t="s">
        <v>739</v>
      </c>
      <c r="F192" s="207" t="s">
        <v>740</v>
      </c>
      <c r="G192" s="208" t="s">
        <v>279</v>
      </c>
      <c r="H192" s="209">
        <v>16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46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195</v>
      </c>
      <c r="AT192" s="216" t="s">
        <v>143</v>
      </c>
      <c r="AU192" s="216" t="s">
        <v>85</v>
      </c>
      <c r="AY192" s="18" t="s">
        <v>140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83</v>
      </c>
      <c r="BK192" s="217">
        <f>ROUND(I192*H192,2)</f>
        <v>0</v>
      </c>
      <c r="BL192" s="18" t="s">
        <v>195</v>
      </c>
      <c r="BM192" s="216" t="s">
        <v>481</v>
      </c>
    </row>
    <row r="193" s="2" customFormat="1">
      <c r="A193" s="39"/>
      <c r="B193" s="40"/>
      <c r="C193" s="41"/>
      <c r="D193" s="218" t="s">
        <v>149</v>
      </c>
      <c r="E193" s="41"/>
      <c r="F193" s="219" t="s">
        <v>740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149</v>
      </c>
      <c r="AU193" s="18" t="s">
        <v>85</v>
      </c>
    </row>
    <row r="194" s="2" customFormat="1" ht="16.5" customHeight="1">
      <c r="A194" s="39"/>
      <c r="B194" s="40"/>
      <c r="C194" s="247" t="s">
        <v>281</v>
      </c>
      <c r="D194" s="247" t="s">
        <v>244</v>
      </c>
      <c r="E194" s="248" t="s">
        <v>741</v>
      </c>
      <c r="F194" s="249" t="s">
        <v>742</v>
      </c>
      <c r="G194" s="250" t="s">
        <v>279</v>
      </c>
      <c r="H194" s="251">
        <v>16</v>
      </c>
      <c r="I194" s="252"/>
      <c r="J194" s="253">
        <f>ROUND(I194*H194,2)</f>
        <v>0</v>
      </c>
      <c r="K194" s="249" t="s">
        <v>19</v>
      </c>
      <c r="L194" s="254"/>
      <c r="M194" s="255" t="s">
        <v>19</v>
      </c>
      <c r="N194" s="256" t="s">
        <v>46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247</v>
      </c>
      <c r="AT194" s="216" t="s">
        <v>244</v>
      </c>
      <c r="AU194" s="216" t="s">
        <v>85</v>
      </c>
      <c r="AY194" s="18" t="s">
        <v>140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83</v>
      </c>
      <c r="BK194" s="217">
        <f>ROUND(I194*H194,2)</f>
        <v>0</v>
      </c>
      <c r="BL194" s="18" t="s">
        <v>195</v>
      </c>
      <c r="BM194" s="216" t="s">
        <v>485</v>
      </c>
    </row>
    <row r="195" s="2" customFormat="1">
      <c r="A195" s="39"/>
      <c r="B195" s="40"/>
      <c r="C195" s="41"/>
      <c r="D195" s="218" t="s">
        <v>149</v>
      </c>
      <c r="E195" s="41"/>
      <c r="F195" s="219" t="s">
        <v>742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149</v>
      </c>
      <c r="AU195" s="18" t="s">
        <v>85</v>
      </c>
    </row>
    <row r="196" s="2" customFormat="1" ht="16.5" customHeight="1">
      <c r="A196" s="39"/>
      <c r="B196" s="40"/>
      <c r="C196" s="247" t="s">
        <v>566</v>
      </c>
      <c r="D196" s="247" t="s">
        <v>244</v>
      </c>
      <c r="E196" s="248" t="s">
        <v>894</v>
      </c>
      <c r="F196" s="249" t="s">
        <v>895</v>
      </c>
      <c r="G196" s="250" t="s">
        <v>279</v>
      </c>
      <c r="H196" s="251">
        <v>16</v>
      </c>
      <c r="I196" s="252"/>
      <c r="J196" s="253">
        <f>ROUND(I196*H196,2)</f>
        <v>0</v>
      </c>
      <c r="K196" s="249" t="s">
        <v>19</v>
      </c>
      <c r="L196" s="254"/>
      <c r="M196" s="255" t="s">
        <v>19</v>
      </c>
      <c r="N196" s="256" t="s">
        <v>46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247</v>
      </c>
      <c r="AT196" s="216" t="s">
        <v>244</v>
      </c>
      <c r="AU196" s="216" t="s">
        <v>85</v>
      </c>
      <c r="AY196" s="18" t="s">
        <v>140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83</v>
      </c>
      <c r="BK196" s="217">
        <f>ROUND(I196*H196,2)</f>
        <v>0</v>
      </c>
      <c r="BL196" s="18" t="s">
        <v>195</v>
      </c>
      <c r="BM196" s="216" t="s">
        <v>491</v>
      </c>
    </row>
    <row r="197" s="2" customFormat="1">
      <c r="A197" s="39"/>
      <c r="B197" s="40"/>
      <c r="C197" s="41"/>
      <c r="D197" s="218" t="s">
        <v>149</v>
      </c>
      <c r="E197" s="41"/>
      <c r="F197" s="219" t="s">
        <v>895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149</v>
      </c>
      <c r="AU197" s="18" t="s">
        <v>85</v>
      </c>
    </row>
    <row r="198" s="2" customFormat="1" ht="16.5" customHeight="1">
      <c r="A198" s="39"/>
      <c r="B198" s="40"/>
      <c r="C198" s="205" t="s">
        <v>289</v>
      </c>
      <c r="D198" s="205" t="s">
        <v>143</v>
      </c>
      <c r="E198" s="206" t="s">
        <v>745</v>
      </c>
      <c r="F198" s="207" t="s">
        <v>746</v>
      </c>
      <c r="G198" s="208" t="s">
        <v>279</v>
      </c>
      <c r="H198" s="209">
        <v>5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46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195</v>
      </c>
      <c r="AT198" s="216" t="s">
        <v>143</v>
      </c>
      <c r="AU198" s="216" t="s">
        <v>85</v>
      </c>
      <c r="AY198" s="18" t="s">
        <v>140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83</v>
      </c>
      <c r="BK198" s="217">
        <f>ROUND(I198*H198,2)</f>
        <v>0</v>
      </c>
      <c r="BL198" s="18" t="s">
        <v>195</v>
      </c>
      <c r="BM198" s="216" t="s">
        <v>498</v>
      </c>
    </row>
    <row r="199" s="2" customFormat="1">
      <c r="A199" s="39"/>
      <c r="B199" s="40"/>
      <c r="C199" s="41"/>
      <c r="D199" s="218" t="s">
        <v>149</v>
      </c>
      <c r="E199" s="41"/>
      <c r="F199" s="219" t="s">
        <v>746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149</v>
      </c>
      <c r="AU199" s="18" t="s">
        <v>85</v>
      </c>
    </row>
    <row r="200" s="2" customFormat="1" ht="16.5" customHeight="1">
      <c r="A200" s="39"/>
      <c r="B200" s="40"/>
      <c r="C200" s="247" t="s">
        <v>370</v>
      </c>
      <c r="D200" s="247" t="s">
        <v>244</v>
      </c>
      <c r="E200" s="248" t="s">
        <v>747</v>
      </c>
      <c r="F200" s="249" t="s">
        <v>748</v>
      </c>
      <c r="G200" s="250" t="s">
        <v>279</v>
      </c>
      <c r="H200" s="251">
        <v>5</v>
      </c>
      <c r="I200" s="252"/>
      <c r="J200" s="253">
        <f>ROUND(I200*H200,2)</f>
        <v>0</v>
      </c>
      <c r="K200" s="249" t="s">
        <v>19</v>
      </c>
      <c r="L200" s="254"/>
      <c r="M200" s="255" t="s">
        <v>19</v>
      </c>
      <c r="N200" s="256" t="s">
        <v>46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247</v>
      </c>
      <c r="AT200" s="216" t="s">
        <v>244</v>
      </c>
      <c r="AU200" s="216" t="s">
        <v>85</v>
      </c>
      <c r="AY200" s="18" t="s">
        <v>140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83</v>
      </c>
      <c r="BK200" s="217">
        <f>ROUND(I200*H200,2)</f>
        <v>0</v>
      </c>
      <c r="BL200" s="18" t="s">
        <v>195</v>
      </c>
      <c r="BM200" s="216" t="s">
        <v>582</v>
      </c>
    </row>
    <row r="201" s="2" customFormat="1">
      <c r="A201" s="39"/>
      <c r="B201" s="40"/>
      <c r="C201" s="41"/>
      <c r="D201" s="218" t="s">
        <v>149</v>
      </c>
      <c r="E201" s="41"/>
      <c r="F201" s="219" t="s">
        <v>748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149</v>
      </c>
      <c r="AU201" s="18" t="s">
        <v>85</v>
      </c>
    </row>
    <row r="202" s="2" customFormat="1" ht="16.5" customHeight="1">
      <c r="A202" s="39"/>
      <c r="B202" s="40"/>
      <c r="C202" s="205" t="s">
        <v>295</v>
      </c>
      <c r="D202" s="205" t="s">
        <v>143</v>
      </c>
      <c r="E202" s="206" t="s">
        <v>749</v>
      </c>
      <c r="F202" s="207" t="s">
        <v>750</v>
      </c>
      <c r="G202" s="208" t="s">
        <v>279</v>
      </c>
      <c r="H202" s="209">
        <v>5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46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195</v>
      </c>
      <c r="AT202" s="216" t="s">
        <v>143</v>
      </c>
      <c r="AU202" s="216" t="s">
        <v>85</v>
      </c>
      <c r="AY202" s="18" t="s">
        <v>140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195</v>
      </c>
      <c r="BM202" s="216" t="s">
        <v>583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750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85</v>
      </c>
    </row>
    <row r="204" s="2" customFormat="1" ht="16.5" customHeight="1">
      <c r="A204" s="39"/>
      <c r="B204" s="40"/>
      <c r="C204" s="247" t="s">
        <v>371</v>
      </c>
      <c r="D204" s="247" t="s">
        <v>244</v>
      </c>
      <c r="E204" s="248" t="s">
        <v>751</v>
      </c>
      <c r="F204" s="249" t="s">
        <v>752</v>
      </c>
      <c r="G204" s="250" t="s">
        <v>279</v>
      </c>
      <c r="H204" s="251">
        <v>5</v>
      </c>
      <c r="I204" s="252"/>
      <c r="J204" s="253">
        <f>ROUND(I204*H204,2)</f>
        <v>0</v>
      </c>
      <c r="K204" s="249" t="s">
        <v>19</v>
      </c>
      <c r="L204" s="254"/>
      <c r="M204" s="255" t="s">
        <v>19</v>
      </c>
      <c r="N204" s="256" t="s">
        <v>46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247</v>
      </c>
      <c r="AT204" s="216" t="s">
        <v>244</v>
      </c>
      <c r="AU204" s="216" t="s">
        <v>85</v>
      </c>
      <c r="AY204" s="18" t="s">
        <v>140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83</v>
      </c>
      <c r="BK204" s="217">
        <f>ROUND(I204*H204,2)</f>
        <v>0</v>
      </c>
      <c r="BL204" s="18" t="s">
        <v>195</v>
      </c>
      <c r="BM204" s="216" t="s">
        <v>764</v>
      </c>
    </row>
    <row r="205" s="2" customFormat="1">
      <c r="A205" s="39"/>
      <c r="B205" s="40"/>
      <c r="C205" s="41"/>
      <c r="D205" s="218" t="s">
        <v>149</v>
      </c>
      <c r="E205" s="41"/>
      <c r="F205" s="219" t="s">
        <v>752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149</v>
      </c>
      <c r="AU205" s="18" t="s">
        <v>85</v>
      </c>
    </row>
    <row r="206" s="2" customFormat="1" ht="16.5" customHeight="1">
      <c r="A206" s="39"/>
      <c r="B206" s="40"/>
      <c r="C206" s="205" t="s">
        <v>303</v>
      </c>
      <c r="D206" s="205" t="s">
        <v>143</v>
      </c>
      <c r="E206" s="206" t="s">
        <v>753</v>
      </c>
      <c r="F206" s="207" t="s">
        <v>754</v>
      </c>
      <c r="G206" s="208" t="s">
        <v>279</v>
      </c>
      <c r="H206" s="209">
        <v>3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46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195</v>
      </c>
      <c r="AT206" s="216" t="s">
        <v>143</v>
      </c>
      <c r="AU206" s="216" t="s">
        <v>85</v>
      </c>
      <c r="AY206" s="18" t="s">
        <v>140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83</v>
      </c>
      <c r="BK206" s="217">
        <f>ROUND(I206*H206,2)</f>
        <v>0</v>
      </c>
      <c r="BL206" s="18" t="s">
        <v>195</v>
      </c>
      <c r="BM206" s="216" t="s">
        <v>767</v>
      </c>
    </row>
    <row r="207" s="2" customFormat="1">
      <c r="A207" s="39"/>
      <c r="B207" s="40"/>
      <c r="C207" s="41"/>
      <c r="D207" s="218" t="s">
        <v>149</v>
      </c>
      <c r="E207" s="41"/>
      <c r="F207" s="219" t="s">
        <v>754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149</v>
      </c>
      <c r="AU207" s="18" t="s">
        <v>85</v>
      </c>
    </row>
    <row r="208" s="2" customFormat="1" ht="16.5" customHeight="1">
      <c r="A208" s="39"/>
      <c r="B208" s="40"/>
      <c r="C208" s="247" t="s">
        <v>383</v>
      </c>
      <c r="D208" s="247" t="s">
        <v>244</v>
      </c>
      <c r="E208" s="248" t="s">
        <v>755</v>
      </c>
      <c r="F208" s="249" t="s">
        <v>756</v>
      </c>
      <c r="G208" s="250" t="s">
        <v>279</v>
      </c>
      <c r="H208" s="251">
        <v>3</v>
      </c>
      <c r="I208" s="252"/>
      <c r="J208" s="253">
        <f>ROUND(I208*H208,2)</f>
        <v>0</v>
      </c>
      <c r="K208" s="249" t="s">
        <v>19</v>
      </c>
      <c r="L208" s="254"/>
      <c r="M208" s="255" t="s">
        <v>19</v>
      </c>
      <c r="N208" s="256" t="s">
        <v>46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247</v>
      </c>
      <c r="AT208" s="216" t="s">
        <v>244</v>
      </c>
      <c r="AU208" s="216" t="s">
        <v>85</v>
      </c>
      <c r="AY208" s="18" t="s">
        <v>140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83</v>
      </c>
      <c r="BK208" s="217">
        <f>ROUND(I208*H208,2)</f>
        <v>0</v>
      </c>
      <c r="BL208" s="18" t="s">
        <v>195</v>
      </c>
      <c r="BM208" s="216" t="s">
        <v>770</v>
      </c>
    </row>
    <row r="209" s="2" customFormat="1">
      <c r="A209" s="39"/>
      <c r="B209" s="40"/>
      <c r="C209" s="41"/>
      <c r="D209" s="218" t="s">
        <v>149</v>
      </c>
      <c r="E209" s="41"/>
      <c r="F209" s="219" t="s">
        <v>756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149</v>
      </c>
      <c r="AU209" s="18" t="s">
        <v>85</v>
      </c>
    </row>
    <row r="210" s="2" customFormat="1" ht="16.5" customHeight="1">
      <c r="A210" s="39"/>
      <c r="B210" s="40"/>
      <c r="C210" s="205" t="s">
        <v>309</v>
      </c>
      <c r="D210" s="205" t="s">
        <v>143</v>
      </c>
      <c r="E210" s="206" t="s">
        <v>757</v>
      </c>
      <c r="F210" s="207" t="s">
        <v>758</v>
      </c>
      <c r="G210" s="208" t="s">
        <v>279</v>
      </c>
      <c r="H210" s="209">
        <v>102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46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195</v>
      </c>
      <c r="AT210" s="216" t="s">
        <v>143</v>
      </c>
      <c r="AU210" s="216" t="s">
        <v>85</v>
      </c>
      <c r="AY210" s="18" t="s">
        <v>140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83</v>
      </c>
      <c r="BK210" s="217">
        <f>ROUND(I210*H210,2)</f>
        <v>0</v>
      </c>
      <c r="BL210" s="18" t="s">
        <v>195</v>
      </c>
      <c r="BM210" s="216" t="s">
        <v>773</v>
      </c>
    </row>
    <row r="211" s="2" customFormat="1">
      <c r="A211" s="39"/>
      <c r="B211" s="40"/>
      <c r="C211" s="41"/>
      <c r="D211" s="218" t="s">
        <v>149</v>
      </c>
      <c r="E211" s="41"/>
      <c r="F211" s="219" t="s">
        <v>758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149</v>
      </c>
      <c r="AU211" s="18" t="s">
        <v>85</v>
      </c>
    </row>
    <row r="212" s="2" customFormat="1" ht="16.5" customHeight="1">
      <c r="A212" s="39"/>
      <c r="B212" s="40"/>
      <c r="C212" s="247" t="s">
        <v>396</v>
      </c>
      <c r="D212" s="247" t="s">
        <v>244</v>
      </c>
      <c r="E212" s="248" t="s">
        <v>759</v>
      </c>
      <c r="F212" s="249" t="s">
        <v>760</v>
      </c>
      <c r="G212" s="250" t="s">
        <v>761</v>
      </c>
      <c r="H212" s="251">
        <v>102</v>
      </c>
      <c r="I212" s="252"/>
      <c r="J212" s="253">
        <f>ROUND(I212*H212,2)</f>
        <v>0</v>
      </c>
      <c r="K212" s="249" t="s">
        <v>19</v>
      </c>
      <c r="L212" s="254"/>
      <c r="M212" s="255" t="s">
        <v>19</v>
      </c>
      <c r="N212" s="256" t="s">
        <v>46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247</v>
      </c>
      <c r="AT212" s="216" t="s">
        <v>244</v>
      </c>
      <c r="AU212" s="216" t="s">
        <v>85</v>
      </c>
      <c r="AY212" s="18" t="s">
        <v>140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83</v>
      </c>
      <c r="BK212" s="217">
        <f>ROUND(I212*H212,2)</f>
        <v>0</v>
      </c>
      <c r="BL212" s="18" t="s">
        <v>195</v>
      </c>
      <c r="BM212" s="216" t="s">
        <v>776</v>
      </c>
    </row>
    <row r="213" s="2" customFormat="1">
      <c r="A213" s="39"/>
      <c r="B213" s="40"/>
      <c r="C213" s="41"/>
      <c r="D213" s="218" t="s">
        <v>149</v>
      </c>
      <c r="E213" s="41"/>
      <c r="F213" s="219" t="s">
        <v>760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149</v>
      </c>
      <c r="AU213" s="18" t="s">
        <v>85</v>
      </c>
    </row>
    <row r="214" s="2" customFormat="1" ht="16.5" customHeight="1">
      <c r="A214" s="39"/>
      <c r="B214" s="40"/>
      <c r="C214" s="205" t="s">
        <v>314</v>
      </c>
      <c r="D214" s="205" t="s">
        <v>143</v>
      </c>
      <c r="E214" s="206" t="s">
        <v>762</v>
      </c>
      <c r="F214" s="207" t="s">
        <v>763</v>
      </c>
      <c r="G214" s="208" t="s">
        <v>279</v>
      </c>
      <c r="H214" s="209">
        <v>102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46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195</v>
      </c>
      <c r="AT214" s="216" t="s">
        <v>143</v>
      </c>
      <c r="AU214" s="216" t="s">
        <v>85</v>
      </c>
      <c r="AY214" s="18" t="s">
        <v>140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83</v>
      </c>
      <c r="BK214" s="217">
        <f>ROUND(I214*H214,2)</f>
        <v>0</v>
      </c>
      <c r="BL214" s="18" t="s">
        <v>195</v>
      </c>
      <c r="BM214" s="216" t="s">
        <v>779</v>
      </c>
    </row>
    <row r="215" s="2" customFormat="1">
      <c r="A215" s="39"/>
      <c r="B215" s="40"/>
      <c r="C215" s="41"/>
      <c r="D215" s="218" t="s">
        <v>149</v>
      </c>
      <c r="E215" s="41"/>
      <c r="F215" s="219" t="s">
        <v>763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149</v>
      </c>
      <c r="AU215" s="18" t="s">
        <v>85</v>
      </c>
    </row>
    <row r="216" s="2" customFormat="1" ht="16.5" customHeight="1">
      <c r="A216" s="39"/>
      <c r="B216" s="40"/>
      <c r="C216" s="247" t="s">
        <v>411</v>
      </c>
      <c r="D216" s="247" t="s">
        <v>244</v>
      </c>
      <c r="E216" s="248" t="s">
        <v>765</v>
      </c>
      <c r="F216" s="249" t="s">
        <v>766</v>
      </c>
      <c r="G216" s="250" t="s">
        <v>279</v>
      </c>
      <c r="H216" s="251">
        <v>102</v>
      </c>
      <c r="I216" s="252"/>
      <c r="J216" s="253">
        <f>ROUND(I216*H216,2)</f>
        <v>0</v>
      </c>
      <c r="K216" s="249" t="s">
        <v>19</v>
      </c>
      <c r="L216" s="254"/>
      <c r="M216" s="255" t="s">
        <v>19</v>
      </c>
      <c r="N216" s="256" t="s">
        <v>46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247</v>
      </c>
      <c r="AT216" s="216" t="s">
        <v>244</v>
      </c>
      <c r="AU216" s="216" t="s">
        <v>85</v>
      </c>
      <c r="AY216" s="18" t="s">
        <v>140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83</v>
      </c>
      <c r="BK216" s="217">
        <f>ROUND(I216*H216,2)</f>
        <v>0</v>
      </c>
      <c r="BL216" s="18" t="s">
        <v>195</v>
      </c>
      <c r="BM216" s="216" t="s">
        <v>782</v>
      </c>
    </row>
    <row r="217" s="2" customFormat="1">
      <c r="A217" s="39"/>
      <c r="B217" s="40"/>
      <c r="C217" s="41"/>
      <c r="D217" s="218" t="s">
        <v>149</v>
      </c>
      <c r="E217" s="41"/>
      <c r="F217" s="219" t="s">
        <v>766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149</v>
      </c>
      <c r="AU217" s="18" t="s">
        <v>85</v>
      </c>
    </row>
    <row r="218" s="2" customFormat="1" ht="24.15" customHeight="1">
      <c r="A218" s="39"/>
      <c r="B218" s="40"/>
      <c r="C218" s="205" t="s">
        <v>317</v>
      </c>
      <c r="D218" s="205" t="s">
        <v>143</v>
      </c>
      <c r="E218" s="206" t="s">
        <v>768</v>
      </c>
      <c r="F218" s="207" t="s">
        <v>769</v>
      </c>
      <c r="G218" s="208" t="s">
        <v>279</v>
      </c>
      <c r="H218" s="209">
        <v>1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46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195</v>
      </c>
      <c r="AT218" s="216" t="s">
        <v>143</v>
      </c>
      <c r="AU218" s="216" t="s">
        <v>85</v>
      </c>
      <c r="AY218" s="18" t="s">
        <v>140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83</v>
      </c>
      <c r="BK218" s="217">
        <f>ROUND(I218*H218,2)</f>
        <v>0</v>
      </c>
      <c r="BL218" s="18" t="s">
        <v>195</v>
      </c>
      <c r="BM218" s="216" t="s">
        <v>785</v>
      </c>
    </row>
    <row r="219" s="2" customFormat="1">
      <c r="A219" s="39"/>
      <c r="B219" s="40"/>
      <c r="C219" s="41"/>
      <c r="D219" s="218" t="s">
        <v>149</v>
      </c>
      <c r="E219" s="41"/>
      <c r="F219" s="219" t="s">
        <v>769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149</v>
      </c>
      <c r="AU219" s="18" t="s">
        <v>85</v>
      </c>
    </row>
    <row r="220" s="2" customFormat="1" ht="16.5" customHeight="1">
      <c r="A220" s="39"/>
      <c r="B220" s="40"/>
      <c r="C220" s="247" t="s">
        <v>391</v>
      </c>
      <c r="D220" s="247" t="s">
        <v>244</v>
      </c>
      <c r="E220" s="248" t="s">
        <v>771</v>
      </c>
      <c r="F220" s="249" t="s">
        <v>772</v>
      </c>
      <c r="G220" s="250" t="s">
        <v>279</v>
      </c>
      <c r="H220" s="251">
        <v>1</v>
      </c>
      <c r="I220" s="252"/>
      <c r="J220" s="253">
        <f>ROUND(I220*H220,2)</f>
        <v>0</v>
      </c>
      <c r="K220" s="249" t="s">
        <v>19</v>
      </c>
      <c r="L220" s="254"/>
      <c r="M220" s="255" t="s">
        <v>19</v>
      </c>
      <c r="N220" s="256" t="s">
        <v>46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247</v>
      </c>
      <c r="AT220" s="216" t="s">
        <v>244</v>
      </c>
      <c r="AU220" s="216" t="s">
        <v>85</v>
      </c>
      <c r="AY220" s="18" t="s">
        <v>140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83</v>
      </c>
      <c r="BK220" s="217">
        <f>ROUND(I220*H220,2)</f>
        <v>0</v>
      </c>
      <c r="BL220" s="18" t="s">
        <v>195</v>
      </c>
      <c r="BM220" s="216" t="s">
        <v>788</v>
      </c>
    </row>
    <row r="221" s="2" customFormat="1">
      <c r="A221" s="39"/>
      <c r="B221" s="40"/>
      <c r="C221" s="41"/>
      <c r="D221" s="218" t="s">
        <v>149</v>
      </c>
      <c r="E221" s="41"/>
      <c r="F221" s="219" t="s">
        <v>772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149</v>
      </c>
      <c r="AU221" s="18" t="s">
        <v>85</v>
      </c>
    </row>
    <row r="222" s="2" customFormat="1" ht="16.5" customHeight="1">
      <c r="A222" s="39"/>
      <c r="B222" s="40"/>
      <c r="C222" s="205" t="s">
        <v>321</v>
      </c>
      <c r="D222" s="205" t="s">
        <v>143</v>
      </c>
      <c r="E222" s="206" t="s">
        <v>774</v>
      </c>
      <c r="F222" s="207" t="s">
        <v>775</v>
      </c>
      <c r="G222" s="208" t="s">
        <v>279</v>
      </c>
      <c r="H222" s="209">
        <v>102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46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195</v>
      </c>
      <c r="AT222" s="216" t="s">
        <v>143</v>
      </c>
      <c r="AU222" s="216" t="s">
        <v>85</v>
      </c>
      <c r="AY222" s="18" t="s">
        <v>140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83</v>
      </c>
      <c r="BK222" s="217">
        <f>ROUND(I222*H222,2)</f>
        <v>0</v>
      </c>
      <c r="BL222" s="18" t="s">
        <v>195</v>
      </c>
      <c r="BM222" s="216" t="s">
        <v>791</v>
      </c>
    </row>
    <row r="223" s="2" customFormat="1">
      <c r="A223" s="39"/>
      <c r="B223" s="40"/>
      <c r="C223" s="41"/>
      <c r="D223" s="218" t="s">
        <v>149</v>
      </c>
      <c r="E223" s="41"/>
      <c r="F223" s="219" t="s">
        <v>775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149</v>
      </c>
      <c r="AU223" s="18" t="s">
        <v>85</v>
      </c>
    </row>
    <row r="224" s="2" customFormat="1" ht="16.5" customHeight="1">
      <c r="A224" s="39"/>
      <c r="B224" s="40"/>
      <c r="C224" s="247" t="s">
        <v>441</v>
      </c>
      <c r="D224" s="247" t="s">
        <v>244</v>
      </c>
      <c r="E224" s="248" t="s">
        <v>777</v>
      </c>
      <c r="F224" s="249" t="s">
        <v>778</v>
      </c>
      <c r="G224" s="250" t="s">
        <v>279</v>
      </c>
      <c r="H224" s="251">
        <v>102</v>
      </c>
      <c r="I224" s="252"/>
      <c r="J224" s="253">
        <f>ROUND(I224*H224,2)</f>
        <v>0</v>
      </c>
      <c r="K224" s="249" t="s">
        <v>19</v>
      </c>
      <c r="L224" s="254"/>
      <c r="M224" s="255" t="s">
        <v>19</v>
      </c>
      <c r="N224" s="256" t="s">
        <v>46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247</v>
      </c>
      <c r="AT224" s="216" t="s">
        <v>244</v>
      </c>
      <c r="AU224" s="216" t="s">
        <v>85</v>
      </c>
      <c r="AY224" s="18" t="s">
        <v>140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83</v>
      </c>
      <c r="BK224" s="217">
        <f>ROUND(I224*H224,2)</f>
        <v>0</v>
      </c>
      <c r="BL224" s="18" t="s">
        <v>195</v>
      </c>
      <c r="BM224" s="216" t="s">
        <v>794</v>
      </c>
    </row>
    <row r="225" s="2" customFormat="1">
      <c r="A225" s="39"/>
      <c r="B225" s="40"/>
      <c r="C225" s="41"/>
      <c r="D225" s="218" t="s">
        <v>149</v>
      </c>
      <c r="E225" s="41"/>
      <c r="F225" s="219" t="s">
        <v>778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149</v>
      </c>
      <c r="AU225" s="18" t="s">
        <v>85</v>
      </c>
    </row>
    <row r="226" s="2" customFormat="1" ht="16.5" customHeight="1">
      <c r="A226" s="39"/>
      <c r="B226" s="40"/>
      <c r="C226" s="247" t="s">
        <v>324</v>
      </c>
      <c r="D226" s="247" t="s">
        <v>244</v>
      </c>
      <c r="E226" s="248" t="s">
        <v>780</v>
      </c>
      <c r="F226" s="249" t="s">
        <v>781</v>
      </c>
      <c r="G226" s="250" t="s">
        <v>279</v>
      </c>
      <c r="H226" s="251">
        <v>1</v>
      </c>
      <c r="I226" s="252"/>
      <c r="J226" s="253">
        <f>ROUND(I226*H226,2)</f>
        <v>0</v>
      </c>
      <c r="K226" s="249" t="s">
        <v>19</v>
      </c>
      <c r="L226" s="254"/>
      <c r="M226" s="255" t="s">
        <v>19</v>
      </c>
      <c r="N226" s="256" t="s">
        <v>46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247</v>
      </c>
      <c r="AT226" s="216" t="s">
        <v>244</v>
      </c>
      <c r="AU226" s="216" t="s">
        <v>85</v>
      </c>
      <c r="AY226" s="18" t="s">
        <v>140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83</v>
      </c>
      <c r="BK226" s="217">
        <f>ROUND(I226*H226,2)</f>
        <v>0</v>
      </c>
      <c r="BL226" s="18" t="s">
        <v>195</v>
      </c>
      <c r="BM226" s="216" t="s">
        <v>797</v>
      </c>
    </row>
    <row r="227" s="2" customFormat="1">
      <c r="A227" s="39"/>
      <c r="B227" s="40"/>
      <c r="C227" s="41"/>
      <c r="D227" s="218" t="s">
        <v>149</v>
      </c>
      <c r="E227" s="41"/>
      <c r="F227" s="219" t="s">
        <v>781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149</v>
      </c>
      <c r="AU227" s="18" t="s">
        <v>85</v>
      </c>
    </row>
    <row r="228" s="2" customFormat="1" ht="16.5" customHeight="1">
      <c r="A228" s="39"/>
      <c r="B228" s="40"/>
      <c r="C228" s="205" t="s">
        <v>452</v>
      </c>
      <c r="D228" s="205" t="s">
        <v>143</v>
      </c>
      <c r="E228" s="206" t="s">
        <v>783</v>
      </c>
      <c r="F228" s="207" t="s">
        <v>784</v>
      </c>
      <c r="G228" s="208" t="s">
        <v>279</v>
      </c>
      <c r="H228" s="209">
        <v>1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46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195</v>
      </c>
      <c r="AT228" s="216" t="s">
        <v>143</v>
      </c>
      <c r="AU228" s="216" t="s">
        <v>85</v>
      </c>
      <c r="AY228" s="18" t="s">
        <v>140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83</v>
      </c>
      <c r="BK228" s="217">
        <f>ROUND(I228*H228,2)</f>
        <v>0</v>
      </c>
      <c r="BL228" s="18" t="s">
        <v>195</v>
      </c>
      <c r="BM228" s="216" t="s">
        <v>800</v>
      </c>
    </row>
    <row r="229" s="2" customFormat="1">
      <c r="A229" s="39"/>
      <c r="B229" s="40"/>
      <c r="C229" s="41"/>
      <c r="D229" s="218" t="s">
        <v>149</v>
      </c>
      <c r="E229" s="41"/>
      <c r="F229" s="219" t="s">
        <v>784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149</v>
      </c>
      <c r="AU229" s="18" t="s">
        <v>85</v>
      </c>
    </row>
    <row r="230" s="2" customFormat="1" ht="24.15" customHeight="1">
      <c r="A230" s="39"/>
      <c r="B230" s="40"/>
      <c r="C230" s="247" t="s">
        <v>330</v>
      </c>
      <c r="D230" s="247" t="s">
        <v>244</v>
      </c>
      <c r="E230" s="248" t="s">
        <v>786</v>
      </c>
      <c r="F230" s="249" t="s">
        <v>787</v>
      </c>
      <c r="G230" s="250" t="s">
        <v>279</v>
      </c>
      <c r="H230" s="251">
        <v>1</v>
      </c>
      <c r="I230" s="252"/>
      <c r="J230" s="253">
        <f>ROUND(I230*H230,2)</f>
        <v>0</v>
      </c>
      <c r="K230" s="249" t="s">
        <v>19</v>
      </c>
      <c r="L230" s="254"/>
      <c r="M230" s="255" t="s">
        <v>19</v>
      </c>
      <c r="N230" s="256" t="s">
        <v>46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247</v>
      </c>
      <c r="AT230" s="216" t="s">
        <v>244</v>
      </c>
      <c r="AU230" s="216" t="s">
        <v>85</v>
      </c>
      <c r="AY230" s="18" t="s">
        <v>140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83</v>
      </c>
      <c r="BK230" s="217">
        <f>ROUND(I230*H230,2)</f>
        <v>0</v>
      </c>
      <c r="BL230" s="18" t="s">
        <v>195</v>
      </c>
      <c r="BM230" s="216" t="s">
        <v>803</v>
      </c>
    </row>
    <row r="231" s="2" customFormat="1">
      <c r="A231" s="39"/>
      <c r="B231" s="40"/>
      <c r="C231" s="41"/>
      <c r="D231" s="218" t="s">
        <v>149</v>
      </c>
      <c r="E231" s="41"/>
      <c r="F231" s="219" t="s">
        <v>787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149</v>
      </c>
      <c r="AU231" s="18" t="s">
        <v>85</v>
      </c>
    </row>
    <row r="232" s="2" customFormat="1" ht="16.5" customHeight="1">
      <c r="A232" s="39"/>
      <c r="B232" s="40"/>
      <c r="C232" s="205" t="s">
        <v>378</v>
      </c>
      <c r="D232" s="205" t="s">
        <v>143</v>
      </c>
      <c r="E232" s="206" t="s">
        <v>789</v>
      </c>
      <c r="F232" s="207" t="s">
        <v>790</v>
      </c>
      <c r="G232" s="208" t="s">
        <v>279</v>
      </c>
      <c r="H232" s="209">
        <v>1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46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195</v>
      </c>
      <c r="AT232" s="216" t="s">
        <v>143</v>
      </c>
      <c r="AU232" s="216" t="s">
        <v>85</v>
      </c>
      <c r="AY232" s="18" t="s">
        <v>140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83</v>
      </c>
      <c r="BK232" s="217">
        <f>ROUND(I232*H232,2)</f>
        <v>0</v>
      </c>
      <c r="BL232" s="18" t="s">
        <v>195</v>
      </c>
      <c r="BM232" s="216" t="s">
        <v>806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790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85</v>
      </c>
    </row>
    <row r="234" s="2" customFormat="1" ht="16.5" customHeight="1">
      <c r="A234" s="39"/>
      <c r="B234" s="40"/>
      <c r="C234" s="247" t="s">
        <v>364</v>
      </c>
      <c r="D234" s="247" t="s">
        <v>244</v>
      </c>
      <c r="E234" s="248" t="s">
        <v>792</v>
      </c>
      <c r="F234" s="249" t="s">
        <v>793</v>
      </c>
      <c r="G234" s="250" t="s">
        <v>279</v>
      </c>
      <c r="H234" s="251">
        <v>1</v>
      </c>
      <c r="I234" s="252"/>
      <c r="J234" s="253">
        <f>ROUND(I234*H234,2)</f>
        <v>0</v>
      </c>
      <c r="K234" s="249" t="s">
        <v>19</v>
      </c>
      <c r="L234" s="254"/>
      <c r="M234" s="255" t="s">
        <v>19</v>
      </c>
      <c r="N234" s="256" t="s">
        <v>46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247</v>
      </c>
      <c r="AT234" s="216" t="s">
        <v>244</v>
      </c>
      <c r="AU234" s="216" t="s">
        <v>85</v>
      </c>
      <c r="AY234" s="18" t="s">
        <v>140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83</v>
      </c>
      <c r="BK234" s="217">
        <f>ROUND(I234*H234,2)</f>
        <v>0</v>
      </c>
      <c r="BL234" s="18" t="s">
        <v>195</v>
      </c>
      <c r="BM234" s="216" t="s">
        <v>809</v>
      </c>
    </row>
    <row r="235" s="2" customFormat="1">
      <c r="A235" s="39"/>
      <c r="B235" s="40"/>
      <c r="C235" s="41"/>
      <c r="D235" s="218" t="s">
        <v>149</v>
      </c>
      <c r="E235" s="41"/>
      <c r="F235" s="219" t="s">
        <v>793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149</v>
      </c>
      <c r="AU235" s="18" t="s">
        <v>85</v>
      </c>
    </row>
    <row r="236" s="2" customFormat="1" ht="21.75" customHeight="1">
      <c r="A236" s="39"/>
      <c r="B236" s="40"/>
      <c r="C236" s="205" t="s">
        <v>418</v>
      </c>
      <c r="D236" s="205" t="s">
        <v>143</v>
      </c>
      <c r="E236" s="206" t="s">
        <v>795</v>
      </c>
      <c r="F236" s="207" t="s">
        <v>796</v>
      </c>
      <c r="G236" s="208" t="s">
        <v>279</v>
      </c>
      <c r="H236" s="209">
        <v>1</v>
      </c>
      <c r="I236" s="210"/>
      <c r="J236" s="211">
        <f>ROUND(I236*H236,2)</f>
        <v>0</v>
      </c>
      <c r="K236" s="207" t="s">
        <v>19</v>
      </c>
      <c r="L236" s="45"/>
      <c r="M236" s="212" t="s">
        <v>19</v>
      </c>
      <c r="N236" s="213" t="s">
        <v>46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195</v>
      </c>
      <c r="AT236" s="216" t="s">
        <v>143</v>
      </c>
      <c r="AU236" s="216" t="s">
        <v>85</v>
      </c>
      <c r="AY236" s="18" t="s">
        <v>140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83</v>
      </c>
      <c r="BK236" s="217">
        <f>ROUND(I236*H236,2)</f>
        <v>0</v>
      </c>
      <c r="BL236" s="18" t="s">
        <v>195</v>
      </c>
      <c r="BM236" s="216" t="s">
        <v>812</v>
      </c>
    </row>
    <row r="237" s="2" customFormat="1">
      <c r="A237" s="39"/>
      <c r="B237" s="40"/>
      <c r="C237" s="41"/>
      <c r="D237" s="218" t="s">
        <v>149</v>
      </c>
      <c r="E237" s="41"/>
      <c r="F237" s="219" t="s">
        <v>796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149</v>
      </c>
      <c r="AU237" s="18" t="s">
        <v>85</v>
      </c>
    </row>
    <row r="238" s="2" customFormat="1" ht="16.5" customHeight="1">
      <c r="A238" s="39"/>
      <c r="B238" s="40"/>
      <c r="C238" s="247" t="s">
        <v>424</v>
      </c>
      <c r="D238" s="247" t="s">
        <v>244</v>
      </c>
      <c r="E238" s="248" t="s">
        <v>798</v>
      </c>
      <c r="F238" s="249" t="s">
        <v>799</v>
      </c>
      <c r="G238" s="250" t="s">
        <v>279</v>
      </c>
      <c r="H238" s="251">
        <v>1</v>
      </c>
      <c r="I238" s="252"/>
      <c r="J238" s="253">
        <f>ROUND(I238*H238,2)</f>
        <v>0</v>
      </c>
      <c r="K238" s="249" t="s">
        <v>19</v>
      </c>
      <c r="L238" s="254"/>
      <c r="M238" s="255" t="s">
        <v>19</v>
      </c>
      <c r="N238" s="256" t="s">
        <v>46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247</v>
      </c>
      <c r="AT238" s="216" t="s">
        <v>244</v>
      </c>
      <c r="AU238" s="216" t="s">
        <v>85</v>
      </c>
      <c r="AY238" s="18" t="s">
        <v>140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83</v>
      </c>
      <c r="BK238" s="217">
        <f>ROUND(I238*H238,2)</f>
        <v>0</v>
      </c>
      <c r="BL238" s="18" t="s">
        <v>195</v>
      </c>
      <c r="BM238" s="216" t="s">
        <v>815</v>
      </c>
    </row>
    <row r="239" s="2" customFormat="1">
      <c r="A239" s="39"/>
      <c r="B239" s="40"/>
      <c r="C239" s="41"/>
      <c r="D239" s="218" t="s">
        <v>149</v>
      </c>
      <c r="E239" s="41"/>
      <c r="F239" s="219" t="s">
        <v>799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149</v>
      </c>
      <c r="AU239" s="18" t="s">
        <v>85</v>
      </c>
    </row>
    <row r="240" s="2" customFormat="1" ht="16.5" customHeight="1">
      <c r="A240" s="39"/>
      <c r="B240" s="40"/>
      <c r="C240" s="205" t="s">
        <v>384</v>
      </c>
      <c r="D240" s="205" t="s">
        <v>143</v>
      </c>
      <c r="E240" s="206" t="s">
        <v>801</v>
      </c>
      <c r="F240" s="207" t="s">
        <v>802</v>
      </c>
      <c r="G240" s="208" t="s">
        <v>279</v>
      </c>
      <c r="H240" s="209">
        <v>1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46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195</v>
      </c>
      <c r="AT240" s="216" t="s">
        <v>143</v>
      </c>
      <c r="AU240" s="216" t="s">
        <v>85</v>
      </c>
      <c r="AY240" s="18" t="s">
        <v>140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83</v>
      </c>
      <c r="BK240" s="217">
        <f>ROUND(I240*H240,2)</f>
        <v>0</v>
      </c>
      <c r="BL240" s="18" t="s">
        <v>195</v>
      </c>
      <c r="BM240" s="216" t="s">
        <v>818</v>
      </c>
    </row>
    <row r="241" s="2" customFormat="1">
      <c r="A241" s="39"/>
      <c r="B241" s="40"/>
      <c r="C241" s="41"/>
      <c r="D241" s="218" t="s">
        <v>149</v>
      </c>
      <c r="E241" s="41"/>
      <c r="F241" s="219" t="s">
        <v>802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149</v>
      </c>
      <c r="AU241" s="18" t="s">
        <v>85</v>
      </c>
    </row>
    <row r="242" s="2" customFormat="1" ht="16.5" customHeight="1">
      <c r="A242" s="39"/>
      <c r="B242" s="40"/>
      <c r="C242" s="247" t="s">
        <v>450</v>
      </c>
      <c r="D242" s="247" t="s">
        <v>244</v>
      </c>
      <c r="E242" s="248" t="s">
        <v>804</v>
      </c>
      <c r="F242" s="249" t="s">
        <v>805</v>
      </c>
      <c r="G242" s="250" t="s">
        <v>279</v>
      </c>
      <c r="H242" s="251">
        <v>1</v>
      </c>
      <c r="I242" s="252"/>
      <c r="J242" s="253">
        <f>ROUND(I242*H242,2)</f>
        <v>0</v>
      </c>
      <c r="K242" s="249" t="s">
        <v>19</v>
      </c>
      <c r="L242" s="254"/>
      <c r="M242" s="255" t="s">
        <v>19</v>
      </c>
      <c r="N242" s="256" t="s">
        <v>46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247</v>
      </c>
      <c r="AT242" s="216" t="s">
        <v>244</v>
      </c>
      <c r="AU242" s="216" t="s">
        <v>85</v>
      </c>
      <c r="AY242" s="18" t="s">
        <v>140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83</v>
      </c>
      <c r="BK242" s="217">
        <f>ROUND(I242*H242,2)</f>
        <v>0</v>
      </c>
      <c r="BL242" s="18" t="s">
        <v>195</v>
      </c>
      <c r="BM242" s="216" t="s">
        <v>821</v>
      </c>
    </row>
    <row r="243" s="2" customFormat="1">
      <c r="A243" s="39"/>
      <c r="B243" s="40"/>
      <c r="C243" s="41"/>
      <c r="D243" s="218" t="s">
        <v>149</v>
      </c>
      <c r="E243" s="41"/>
      <c r="F243" s="219" t="s">
        <v>805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149</v>
      </c>
      <c r="AU243" s="18" t="s">
        <v>85</v>
      </c>
    </row>
    <row r="244" s="2" customFormat="1" ht="16.5" customHeight="1">
      <c r="A244" s="39"/>
      <c r="B244" s="40"/>
      <c r="C244" s="205" t="s">
        <v>472</v>
      </c>
      <c r="D244" s="205" t="s">
        <v>143</v>
      </c>
      <c r="E244" s="206" t="s">
        <v>807</v>
      </c>
      <c r="F244" s="207" t="s">
        <v>808</v>
      </c>
      <c r="G244" s="208" t="s">
        <v>279</v>
      </c>
      <c r="H244" s="209">
        <v>1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46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195</v>
      </c>
      <c r="AT244" s="216" t="s">
        <v>143</v>
      </c>
      <c r="AU244" s="216" t="s">
        <v>85</v>
      </c>
      <c r="AY244" s="18" t="s">
        <v>140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83</v>
      </c>
      <c r="BK244" s="217">
        <f>ROUND(I244*H244,2)</f>
        <v>0</v>
      </c>
      <c r="BL244" s="18" t="s">
        <v>195</v>
      </c>
      <c r="BM244" s="216" t="s">
        <v>824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808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85</v>
      </c>
    </row>
    <row r="246" s="2" customFormat="1" ht="24.15" customHeight="1">
      <c r="A246" s="39"/>
      <c r="B246" s="40"/>
      <c r="C246" s="247" t="s">
        <v>453</v>
      </c>
      <c r="D246" s="247" t="s">
        <v>244</v>
      </c>
      <c r="E246" s="248" t="s">
        <v>810</v>
      </c>
      <c r="F246" s="249" t="s">
        <v>811</v>
      </c>
      <c r="G246" s="250" t="s">
        <v>279</v>
      </c>
      <c r="H246" s="251">
        <v>1</v>
      </c>
      <c r="I246" s="252"/>
      <c r="J246" s="253">
        <f>ROUND(I246*H246,2)</f>
        <v>0</v>
      </c>
      <c r="K246" s="249" t="s">
        <v>19</v>
      </c>
      <c r="L246" s="254"/>
      <c r="M246" s="255" t="s">
        <v>19</v>
      </c>
      <c r="N246" s="256" t="s">
        <v>46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247</v>
      </c>
      <c r="AT246" s="216" t="s">
        <v>244</v>
      </c>
      <c r="AU246" s="216" t="s">
        <v>85</v>
      </c>
      <c r="AY246" s="18" t="s">
        <v>140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83</v>
      </c>
      <c r="BK246" s="217">
        <f>ROUND(I246*H246,2)</f>
        <v>0</v>
      </c>
      <c r="BL246" s="18" t="s">
        <v>195</v>
      </c>
      <c r="BM246" s="216" t="s">
        <v>827</v>
      </c>
    </row>
    <row r="247" s="2" customFormat="1">
      <c r="A247" s="39"/>
      <c r="B247" s="40"/>
      <c r="C247" s="41"/>
      <c r="D247" s="218" t="s">
        <v>149</v>
      </c>
      <c r="E247" s="41"/>
      <c r="F247" s="219" t="s">
        <v>811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149</v>
      </c>
      <c r="AU247" s="18" t="s">
        <v>85</v>
      </c>
    </row>
    <row r="248" s="2" customFormat="1" ht="16.5" customHeight="1">
      <c r="A248" s="39"/>
      <c r="B248" s="40"/>
      <c r="C248" s="205" t="s">
        <v>475</v>
      </c>
      <c r="D248" s="205" t="s">
        <v>143</v>
      </c>
      <c r="E248" s="206" t="s">
        <v>813</v>
      </c>
      <c r="F248" s="207" t="s">
        <v>814</v>
      </c>
      <c r="G248" s="208" t="s">
        <v>279</v>
      </c>
      <c r="H248" s="209">
        <v>1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46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195</v>
      </c>
      <c r="AT248" s="216" t="s">
        <v>143</v>
      </c>
      <c r="AU248" s="216" t="s">
        <v>85</v>
      </c>
      <c r="AY248" s="18" t="s">
        <v>140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83</v>
      </c>
      <c r="BK248" s="217">
        <f>ROUND(I248*H248,2)</f>
        <v>0</v>
      </c>
      <c r="BL248" s="18" t="s">
        <v>195</v>
      </c>
      <c r="BM248" s="216" t="s">
        <v>830</v>
      </c>
    </row>
    <row r="249" s="2" customFormat="1">
      <c r="A249" s="39"/>
      <c r="B249" s="40"/>
      <c r="C249" s="41"/>
      <c r="D249" s="218" t="s">
        <v>149</v>
      </c>
      <c r="E249" s="41"/>
      <c r="F249" s="219" t="s">
        <v>814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149</v>
      </c>
      <c r="AU249" s="18" t="s">
        <v>85</v>
      </c>
    </row>
    <row r="250" s="2" customFormat="1" ht="16.5" customHeight="1">
      <c r="A250" s="39"/>
      <c r="B250" s="40"/>
      <c r="C250" s="205" t="s">
        <v>455</v>
      </c>
      <c r="D250" s="205" t="s">
        <v>143</v>
      </c>
      <c r="E250" s="206" t="s">
        <v>816</v>
      </c>
      <c r="F250" s="207" t="s">
        <v>817</v>
      </c>
      <c r="G250" s="208" t="s">
        <v>279</v>
      </c>
      <c r="H250" s="209">
        <v>2</v>
      </c>
      <c r="I250" s="210"/>
      <c r="J250" s="211">
        <f>ROUND(I250*H250,2)</f>
        <v>0</v>
      </c>
      <c r="K250" s="207" t="s">
        <v>19</v>
      </c>
      <c r="L250" s="45"/>
      <c r="M250" s="212" t="s">
        <v>19</v>
      </c>
      <c r="N250" s="213" t="s">
        <v>46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195</v>
      </c>
      <c r="AT250" s="216" t="s">
        <v>143</v>
      </c>
      <c r="AU250" s="216" t="s">
        <v>85</v>
      </c>
      <c r="AY250" s="18" t="s">
        <v>140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83</v>
      </c>
      <c r="BK250" s="217">
        <f>ROUND(I250*H250,2)</f>
        <v>0</v>
      </c>
      <c r="BL250" s="18" t="s">
        <v>195</v>
      </c>
      <c r="BM250" s="216" t="s">
        <v>833</v>
      </c>
    </row>
    <row r="251" s="2" customFormat="1">
      <c r="A251" s="39"/>
      <c r="B251" s="40"/>
      <c r="C251" s="41"/>
      <c r="D251" s="218" t="s">
        <v>149</v>
      </c>
      <c r="E251" s="41"/>
      <c r="F251" s="219" t="s">
        <v>817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149</v>
      </c>
      <c r="AU251" s="18" t="s">
        <v>85</v>
      </c>
    </row>
    <row r="252" s="2" customFormat="1" ht="16.5" customHeight="1">
      <c r="A252" s="39"/>
      <c r="B252" s="40"/>
      <c r="C252" s="205" t="s">
        <v>834</v>
      </c>
      <c r="D252" s="205" t="s">
        <v>143</v>
      </c>
      <c r="E252" s="206" t="s">
        <v>819</v>
      </c>
      <c r="F252" s="207" t="s">
        <v>820</v>
      </c>
      <c r="G252" s="208" t="s">
        <v>279</v>
      </c>
      <c r="H252" s="209">
        <v>10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46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195</v>
      </c>
      <c r="AT252" s="216" t="s">
        <v>143</v>
      </c>
      <c r="AU252" s="216" t="s">
        <v>85</v>
      </c>
      <c r="AY252" s="18" t="s">
        <v>140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83</v>
      </c>
      <c r="BK252" s="217">
        <f>ROUND(I252*H252,2)</f>
        <v>0</v>
      </c>
      <c r="BL252" s="18" t="s">
        <v>195</v>
      </c>
      <c r="BM252" s="216" t="s">
        <v>837</v>
      </c>
    </row>
    <row r="253" s="2" customFormat="1">
      <c r="A253" s="39"/>
      <c r="B253" s="40"/>
      <c r="C253" s="41"/>
      <c r="D253" s="218" t="s">
        <v>149</v>
      </c>
      <c r="E253" s="41"/>
      <c r="F253" s="219" t="s">
        <v>820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149</v>
      </c>
      <c r="AU253" s="18" t="s">
        <v>85</v>
      </c>
    </row>
    <row r="254" s="2" customFormat="1" ht="16.5" customHeight="1">
      <c r="A254" s="39"/>
      <c r="B254" s="40"/>
      <c r="C254" s="205" t="s">
        <v>456</v>
      </c>
      <c r="D254" s="205" t="s">
        <v>143</v>
      </c>
      <c r="E254" s="206" t="s">
        <v>822</v>
      </c>
      <c r="F254" s="207" t="s">
        <v>823</v>
      </c>
      <c r="G254" s="208" t="s">
        <v>268</v>
      </c>
      <c r="H254" s="209">
        <v>146</v>
      </c>
      <c r="I254" s="210"/>
      <c r="J254" s="211">
        <f>ROUND(I254*H254,2)</f>
        <v>0</v>
      </c>
      <c r="K254" s="207" t="s">
        <v>19</v>
      </c>
      <c r="L254" s="45"/>
      <c r="M254" s="212" t="s">
        <v>19</v>
      </c>
      <c r="N254" s="213" t="s">
        <v>46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195</v>
      </c>
      <c r="AT254" s="216" t="s">
        <v>143</v>
      </c>
      <c r="AU254" s="216" t="s">
        <v>85</v>
      </c>
      <c r="AY254" s="18" t="s">
        <v>140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83</v>
      </c>
      <c r="BK254" s="217">
        <f>ROUND(I254*H254,2)</f>
        <v>0</v>
      </c>
      <c r="BL254" s="18" t="s">
        <v>195</v>
      </c>
      <c r="BM254" s="216" t="s">
        <v>840</v>
      </c>
    </row>
    <row r="255" s="2" customFormat="1">
      <c r="A255" s="39"/>
      <c r="B255" s="40"/>
      <c r="C255" s="41"/>
      <c r="D255" s="218" t="s">
        <v>149</v>
      </c>
      <c r="E255" s="41"/>
      <c r="F255" s="219" t="s">
        <v>823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149</v>
      </c>
      <c r="AU255" s="18" t="s">
        <v>85</v>
      </c>
    </row>
    <row r="256" s="2" customFormat="1" ht="16.5" customHeight="1">
      <c r="A256" s="39"/>
      <c r="B256" s="40"/>
      <c r="C256" s="247" t="s">
        <v>841</v>
      </c>
      <c r="D256" s="247" t="s">
        <v>244</v>
      </c>
      <c r="E256" s="248" t="s">
        <v>825</v>
      </c>
      <c r="F256" s="249" t="s">
        <v>826</v>
      </c>
      <c r="G256" s="250" t="s">
        <v>268</v>
      </c>
      <c r="H256" s="251">
        <v>146</v>
      </c>
      <c r="I256" s="252"/>
      <c r="J256" s="253">
        <f>ROUND(I256*H256,2)</f>
        <v>0</v>
      </c>
      <c r="K256" s="249" t="s">
        <v>19</v>
      </c>
      <c r="L256" s="254"/>
      <c r="M256" s="255" t="s">
        <v>19</v>
      </c>
      <c r="N256" s="256" t="s">
        <v>46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247</v>
      </c>
      <c r="AT256" s="216" t="s">
        <v>244</v>
      </c>
      <c r="AU256" s="216" t="s">
        <v>85</v>
      </c>
      <c r="AY256" s="18" t="s">
        <v>140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83</v>
      </c>
      <c r="BK256" s="217">
        <f>ROUND(I256*H256,2)</f>
        <v>0</v>
      </c>
      <c r="BL256" s="18" t="s">
        <v>195</v>
      </c>
      <c r="BM256" s="216" t="s">
        <v>845</v>
      </c>
    </row>
    <row r="257" s="2" customFormat="1">
      <c r="A257" s="39"/>
      <c r="B257" s="40"/>
      <c r="C257" s="41"/>
      <c r="D257" s="218" t="s">
        <v>149</v>
      </c>
      <c r="E257" s="41"/>
      <c r="F257" s="219" t="s">
        <v>826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149</v>
      </c>
      <c r="AU257" s="18" t="s">
        <v>85</v>
      </c>
    </row>
    <row r="258" s="2" customFormat="1" ht="16.5" customHeight="1">
      <c r="A258" s="39"/>
      <c r="B258" s="40"/>
      <c r="C258" s="205" t="s">
        <v>458</v>
      </c>
      <c r="D258" s="205" t="s">
        <v>143</v>
      </c>
      <c r="E258" s="206" t="s">
        <v>828</v>
      </c>
      <c r="F258" s="207" t="s">
        <v>829</v>
      </c>
      <c r="G258" s="208" t="s">
        <v>268</v>
      </c>
      <c r="H258" s="209">
        <v>146</v>
      </c>
      <c r="I258" s="210"/>
      <c r="J258" s="211">
        <f>ROUND(I258*H258,2)</f>
        <v>0</v>
      </c>
      <c r="K258" s="207" t="s">
        <v>19</v>
      </c>
      <c r="L258" s="45"/>
      <c r="M258" s="212" t="s">
        <v>19</v>
      </c>
      <c r="N258" s="213" t="s">
        <v>46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195</v>
      </c>
      <c r="AT258" s="216" t="s">
        <v>143</v>
      </c>
      <c r="AU258" s="216" t="s">
        <v>85</v>
      </c>
      <c r="AY258" s="18" t="s">
        <v>140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83</v>
      </c>
      <c r="BK258" s="217">
        <f>ROUND(I258*H258,2)</f>
        <v>0</v>
      </c>
      <c r="BL258" s="18" t="s">
        <v>195</v>
      </c>
      <c r="BM258" s="216" t="s">
        <v>852</v>
      </c>
    </row>
    <row r="259" s="2" customFormat="1">
      <c r="A259" s="39"/>
      <c r="B259" s="40"/>
      <c r="C259" s="41"/>
      <c r="D259" s="218" t="s">
        <v>149</v>
      </c>
      <c r="E259" s="41"/>
      <c r="F259" s="219" t="s">
        <v>829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149</v>
      </c>
      <c r="AU259" s="18" t="s">
        <v>85</v>
      </c>
    </row>
    <row r="260" s="2" customFormat="1" ht="16.5" customHeight="1">
      <c r="A260" s="39"/>
      <c r="B260" s="40"/>
      <c r="C260" s="247" t="s">
        <v>858</v>
      </c>
      <c r="D260" s="247" t="s">
        <v>244</v>
      </c>
      <c r="E260" s="248" t="s">
        <v>831</v>
      </c>
      <c r="F260" s="249" t="s">
        <v>832</v>
      </c>
      <c r="G260" s="250" t="s">
        <v>268</v>
      </c>
      <c r="H260" s="251">
        <v>146</v>
      </c>
      <c r="I260" s="252"/>
      <c r="J260" s="253">
        <f>ROUND(I260*H260,2)</f>
        <v>0</v>
      </c>
      <c r="K260" s="249" t="s">
        <v>19</v>
      </c>
      <c r="L260" s="254"/>
      <c r="M260" s="255" t="s">
        <v>19</v>
      </c>
      <c r="N260" s="256" t="s">
        <v>46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247</v>
      </c>
      <c r="AT260" s="216" t="s">
        <v>244</v>
      </c>
      <c r="AU260" s="216" t="s">
        <v>85</v>
      </c>
      <c r="AY260" s="18" t="s">
        <v>140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83</v>
      </c>
      <c r="BK260" s="217">
        <f>ROUND(I260*H260,2)</f>
        <v>0</v>
      </c>
      <c r="BL260" s="18" t="s">
        <v>195</v>
      </c>
      <c r="BM260" s="216" t="s">
        <v>862</v>
      </c>
    </row>
    <row r="261" s="2" customFormat="1">
      <c r="A261" s="39"/>
      <c r="B261" s="40"/>
      <c r="C261" s="41"/>
      <c r="D261" s="218" t="s">
        <v>149</v>
      </c>
      <c r="E261" s="41"/>
      <c r="F261" s="219" t="s">
        <v>832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149</v>
      </c>
      <c r="AU261" s="18" t="s">
        <v>85</v>
      </c>
    </row>
    <row r="262" s="2" customFormat="1" ht="16.5" customHeight="1">
      <c r="A262" s="39"/>
      <c r="B262" s="40"/>
      <c r="C262" s="205" t="s">
        <v>460</v>
      </c>
      <c r="D262" s="205" t="s">
        <v>143</v>
      </c>
      <c r="E262" s="206" t="s">
        <v>835</v>
      </c>
      <c r="F262" s="207" t="s">
        <v>836</v>
      </c>
      <c r="G262" s="208" t="s">
        <v>189</v>
      </c>
      <c r="H262" s="209">
        <v>5.9530000000000003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46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195</v>
      </c>
      <c r="AT262" s="216" t="s">
        <v>143</v>
      </c>
      <c r="AU262" s="216" t="s">
        <v>85</v>
      </c>
      <c r="AY262" s="18" t="s">
        <v>140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83</v>
      </c>
      <c r="BK262" s="217">
        <f>ROUND(I262*H262,2)</f>
        <v>0</v>
      </c>
      <c r="BL262" s="18" t="s">
        <v>195</v>
      </c>
      <c r="BM262" s="216" t="s">
        <v>896</v>
      </c>
    </row>
    <row r="263" s="2" customFormat="1">
      <c r="A263" s="39"/>
      <c r="B263" s="40"/>
      <c r="C263" s="41"/>
      <c r="D263" s="218" t="s">
        <v>149</v>
      </c>
      <c r="E263" s="41"/>
      <c r="F263" s="219" t="s">
        <v>836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149</v>
      </c>
      <c r="AU263" s="18" t="s">
        <v>85</v>
      </c>
    </row>
    <row r="264" s="12" customFormat="1" ht="22.8" customHeight="1">
      <c r="A264" s="12"/>
      <c r="B264" s="189"/>
      <c r="C264" s="190"/>
      <c r="D264" s="191" t="s">
        <v>74</v>
      </c>
      <c r="E264" s="203" t="s">
        <v>332</v>
      </c>
      <c r="F264" s="203" t="s">
        <v>333</v>
      </c>
      <c r="G264" s="190"/>
      <c r="H264" s="190"/>
      <c r="I264" s="193"/>
      <c r="J264" s="204">
        <f>BK264</f>
        <v>0</v>
      </c>
      <c r="K264" s="190"/>
      <c r="L264" s="195"/>
      <c r="M264" s="196"/>
      <c r="N264" s="197"/>
      <c r="O264" s="197"/>
      <c r="P264" s="198">
        <f>SUM(P265:P268)</f>
        <v>0</v>
      </c>
      <c r="Q264" s="197"/>
      <c r="R264" s="198">
        <f>SUM(R265:R268)</f>
        <v>0</v>
      </c>
      <c r="S264" s="197"/>
      <c r="T264" s="199">
        <f>SUM(T265:T268)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85</v>
      </c>
      <c r="AT264" s="201" t="s">
        <v>74</v>
      </c>
      <c r="AU264" s="201" t="s">
        <v>83</v>
      </c>
      <c r="AY264" s="200" t="s">
        <v>140</v>
      </c>
      <c r="BK264" s="202">
        <f>SUM(BK265:BK268)</f>
        <v>0</v>
      </c>
    </row>
    <row r="265" s="2" customFormat="1" ht="16.5" customHeight="1">
      <c r="A265" s="39"/>
      <c r="B265" s="40"/>
      <c r="C265" s="205" t="s">
        <v>897</v>
      </c>
      <c r="D265" s="205" t="s">
        <v>143</v>
      </c>
      <c r="E265" s="206" t="s">
        <v>838</v>
      </c>
      <c r="F265" s="207" t="s">
        <v>839</v>
      </c>
      <c r="G265" s="208" t="s">
        <v>480</v>
      </c>
      <c r="H265" s="209">
        <v>20</v>
      </c>
      <c r="I265" s="210"/>
      <c r="J265" s="211">
        <f>ROUND(I265*H265,2)</f>
        <v>0</v>
      </c>
      <c r="K265" s="207" t="s">
        <v>19</v>
      </c>
      <c r="L265" s="45"/>
      <c r="M265" s="212" t="s">
        <v>19</v>
      </c>
      <c r="N265" s="213" t="s">
        <v>46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195</v>
      </c>
      <c r="AT265" s="216" t="s">
        <v>143</v>
      </c>
      <c r="AU265" s="216" t="s">
        <v>85</v>
      </c>
      <c r="AY265" s="18" t="s">
        <v>140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83</v>
      </c>
      <c r="BK265" s="217">
        <f>ROUND(I265*H265,2)</f>
        <v>0</v>
      </c>
      <c r="BL265" s="18" t="s">
        <v>195</v>
      </c>
      <c r="BM265" s="216" t="s">
        <v>898</v>
      </c>
    </row>
    <row r="266" s="2" customFormat="1">
      <c r="A266" s="39"/>
      <c r="B266" s="40"/>
      <c r="C266" s="41"/>
      <c r="D266" s="218" t="s">
        <v>149</v>
      </c>
      <c r="E266" s="41"/>
      <c r="F266" s="219" t="s">
        <v>839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149</v>
      </c>
      <c r="AU266" s="18" t="s">
        <v>85</v>
      </c>
    </row>
    <row r="267" s="2" customFormat="1" ht="16.5" customHeight="1">
      <c r="A267" s="39"/>
      <c r="B267" s="40"/>
      <c r="C267" s="247" t="s">
        <v>463</v>
      </c>
      <c r="D267" s="247" t="s">
        <v>244</v>
      </c>
      <c r="E267" s="248" t="s">
        <v>842</v>
      </c>
      <c r="F267" s="249" t="s">
        <v>843</v>
      </c>
      <c r="G267" s="250" t="s">
        <v>844</v>
      </c>
      <c r="H267" s="251">
        <v>2</v>
      </c>
      <c r="I267" s="252"/>
      <c r="J267" s="253">
        <f>ROUND(I267*H267,2)</f>
        <v>0</v>
      </c>
      <c r="K267" s="249" t="s">
        <v>19</v>
      </c>
      <c r="L267" s="254"/>
      <c r="M267" s="255" t="s">
        <v>19</v>
      </c>
      <c r="N267" s="256" t="s">
        <v>46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247</v>
      </c>
      <c r="AT267" s="216" t="s">
        <v>244</v>
      </c>
      <c r="AU267" s="216" t="s">
        <v>85</v>
      </c>
      <c r="AY267" s="18" t="s">
        <v>140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83</v>
      </c>
      <c r="BK267" s="217">
        <f>ROUND(I267*H267,2)</f>
        <v>0</v>
      </c>
      <c r="BL267" s="18" t="s">
        <v>195</v>
      </c>
      <c r="BM267" s="216" t="s">
        <v>899</v>
      </c>
    </row>
    <row r="268" s="2" customFormat="1">
      <c r="A268" s="39"/>
      <c r="B268" s="40"/>
      <c r="C268" s="41"/>
      <c r="D268" s="218" t="s">
        <v>149</v>
      </c>
      <c r="E268" s="41"/>
      <c r="F268" s="219" t="s">
        <v>843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149</v>
      </c>
      <c r="AU268" s="18" t="s">
        <v>85</v>
      </c>
    </row>
    <row r="269" s="12" customFormat="1" ht="25.92" customHeight="1">
      <c r="A269" s="12"/>
      <c r="B269" s="189"/>
      <c r="C269" s="190"/>
      <c r="D269" s="191" t="s">
        <v>74</v>
      </c>
      <c r="E269" s="192" t="s">
        <v>846</v>
      </c>
      <c r="F269" s="192" t="s">
        <v>847</v>
      </c>
      <c r="G269" s="190"/>
      <c r="H269" s="190"/>
      <c r="I269" s="193"/>
      <c r="J269" s="194">
        <f>BK269</f>
        <v>0</v>
      </c>
      <c r="K269" s="190"/>
      <c r="L269" s="195"/>
      <c r="M269" s="196"/>
      <c r="N269" s="197"/>
      <c r="O269" s="197"/>
      <c r="P269" s="198">
        <f>SUM(P270:P272)</f>
        <v>0</v>
      </c>
      <c r="Q269" s="197"/>
      <c r="R269" s="198">
        <f>SUM(R270:R272)</f>
        <v>0</v>
      </c>
      <c r="S269" s="197"/>
      <c r="T269" s="199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0" t="s">
        <v>148</v>
      </c>
      <c r="AT269" s="201" t="s">
        <v>74</v>
      </c>
      <c r="AU269" s="201" t="s">
        <v>75</v>
      </c>
      <c r="AY269" s="200" t="s">
        <v>140</v>
      </c>
      <c r="BK269" s="202">
        <f>SUM(BK270:BK272)</f>
        <v>0</v>
      </c>
    </row>
    <row r="270" s="2" customFormat="1" ht="16.5" customHeight="1">
      <c r="A270" s="39"/>
      <c r="B270" s="40"/>
      <c r="C270" s="205" t="s">
        <v>900</v>
      </c>
      <c r="D270" s="205" t="s">
        <v>143</v>
      </c>
      <c r="E270" s="206" t="s">
        <v>848</v>
      </c>
      <c r="F270" s="207" t="s">
        <v>849</v>
      </c>
      <c r="G270" s="208" t="s">
        <v>850</v>
      </c>
      <c r="H270" s="209">
        <v>60</v>
      </c>
      <c r="I270" s="210"/>
      <c r="J270" s="211">
        <f>ROUND(I270*H270,2)</f>
        <v>0</v>
      </c>
      <c r="K270" s="207" t="s">
        <v>19</v>
      </c>
      <c r="L270" s="45"/>
      <c r="M270" s="212" t="s">
        <v>19</v>
      </c>
      <c r="N270" s="213" t="s">
        <v>46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851</v>
      </c>
      <c r="AT270" s="216" t="s">
        <v>143</v>
      </c>
      <c r="AU270" s="216" t="s">
        <v>83</v>
      </c>
      <c r="AY270" s="18" t="s">
        <v>140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83</v>
      </c>
      <c r="BK270" s="217">
        <f>ROUND(I270*H270,2)</f>
        <v>0</v>
      </c>
      <c r="BL270" s="18" t="s">
        <v>851</v>
      </c>
      <c r="BM270" s="216" t="s">
        <v>901</v>
      </c>
    </row>
    <row r="271" s="2" customFormat="1">
      <c r="A271" s="39"/>
      <c r="B271" s="40"/>
      <c r="C271" s="41"/>
      <c r="D271" s="218" t="s">
        <v>149</v>
      </c>
      <c r="E271" s="41"/>
      <c r="F271" s="219" t="s">
        <v>849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149</v>
      </c>
      <c r="AU271" s="18" t="s">
        <v>83</v>
      </c>
    </row>
    <row r="272" s="2" customFormat="1">
      <c r="A272" s="39"/>
      <c r="B272" s="40"/>
      <c r="C272" s="41"/>
      <c r="D272" s="218" t="s">
        <v>258</v>
      </c>
      <c r="E272" s="41"/>
      <c r="F272" s="257" t="s">
        <v>853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258</v>
      </c>
      <c r="AU272" s="18" t="s">
        <v>83</v>
      </c>
    </row>
    <row r="273" s="12" customFormat="1" ht="25.92" customHeight="1">
      <c r="A273" s="12"/>
      <c r="B273" s="189"/>
      <c r="C273" s="190"/>
      <c r="D273" s="191" t="s">
        <v>74</v>
      </c>
      <c r="E273" s="192" t="s">
        <v>854</v>
      </c>
      <c r="F273" s="192" t="s">
        <v>855</v>
      </c>
      <c r="G273" s="190"/>
      <c r="H273" s="190"/>
      <c r="I273" s="193"/>
      <c r="J273" s="194">
        <f>BK273</f>
        <v>0</v>
      </c>
      <c r="K273" s="190"/>
      <c r="L273" s="195"/>
      <c r="M273" s="196"/>
      <c r="N273" s="197"/>
      <c r="O273" s="197"/>
      <c r="P273" s="198">
        <f>P274</f>
        <v>0</v>
      </c>
      <c r="Q273" s="197"/>
      <c r="R273" s="198">
        <f>R274</f>
        <v>0</v>
      </c>
      <c r="S273" s="197"/>
      <c r="T273" s="199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0" t="s">
        <v>173</v>
      </c>
      <c r="AT273" s="201" t="s">
        <v>74</v>
      </c>
      <c r="AU273" s="201" t="s">
        <v>75</v>
      </c>
      <c r="AY273" s="200" t="s">
        <v>140</v>
      </c>
      <c r="BK273" s="202">
        <f>BK274</f>
        <v>0</v>
      </c>
    </row>
    <row r="274" s="12" customFormat="1" ht="22.8" customHeight="1">
      <c r="A274" s="12"/>
      <c r="B274" s="189"/>
      <c r="C274" s="190"/>
      <c r="D274" s="191" t="s">
        <v>74</v>
      </c>
      <c r="E274" s="203" t="s">
        <v>856</v>
      </c>
      <c r="F274" s="203" t="s">
        <v>857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SUM(P275:P276)</f>
        <v>0</v>
      </c>
      <c r="Q274" s="197"/>
      <c r="R274" s="198">
        <f>SUM(R275:R276)</f>
        <v>0</v>
      </c>
      <c r="S274" s="197"/>
      <c r="T274" s="199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0" t="s">
        <v>173</v>
      </c>
      <c r="AT274" s="201" t="s">
        <v>74</v>
      </c>
      <c r="AU274" s="201" t="s">
        <v>83</v>
      </c>
      <c r="AY274" s="200" t="s">
        <v>140</v>
      </c>
      <c r="BK274" s="202">
        <f>SUM(BK275:BK276)</f>
        <v>0</v>
      </c>
    </row>
    <row r="275" s="2" customFormat="1" ht="16.5" customHeight="1">
      <c r="A275" s="39"/>
      <c r="B275" s="40"/>
      <c r="C275" s="205" t="s">
        <v>466</v>
      </c>
      <c r="D275" s="205" t="s">
        <v>143</v>
      </c>
      <c r="E275" s="206" t="s">
        <v>859</v>
      </c>
      <c r="F275" s="207" t="s">
        <v>860</v>
      </c>
      <c r="G275" s="208" t="s">
        <v>861</v>
      </c>
      <c r="H275" s="209">
        <v>1</v>
      </c>
      <c r="I275" s="210"/>
      <c r="J275" s="211">
        <f>ROUND(I275*H275,2)</f>
        <v>0</v>
      </c>
      <c r="K275" s="207" t="s">
        <v>19</v>
      </c>
      <c r="L275" s="45"/>
      <c r="M275" s="212" t="s">
        <v>19</v>
      </c>
      <c r="N275" s="213" t="s">
        <v>46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148</v>
      </c>
      <c r="AT275" s="216" t="s">
        <v>143</v>
      </c>
      <c r="AU275" s="216" t="s">
        <v>85</v>
      </c>
      <c r="AY275" s="18" t="s">
        <v>140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83</v>
      </c>
      <c r="BK275" s="217">
        <f>ROUND(I275*H275,2)</f>
        <v>0</v>
      </c>
      <c r="BL275" s="18" t="s">
        <v>148</v>
      </c>
      <c r="BM275" s="216" t="s">
        <v>902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860</v>
      </c>
      <c r="G276" s="41"/>
      <c r="H276" s="41"/>
      <c r="I276" s="220"/>
      <c r="J276" s="41"/>
      <c r="K276" s="41"/>
      <c r="L276" s="45"/>
      <c r="M276" s="258"/>
      <c r="N276" s="259"/>
      <c r="O276" s="260"/>
      <c r="P276" s="260"/>
      <c r="Q276" s="260"/>
      <c r="R276" s="260"/>
      <c r="S276" s="260"/>
      <c r="T276" s="261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85</v>
      </c>
    </row>
    <row r="277" s="2" customFormat="1" ht="6.96" customHeight="1">
      <c r="A277" s="39"/>
      <c r="B277" s="60"/>
      <c r="C277" s="61"/>
      <c r="D277" s="61"/>
      <c r="E277" s="61"/>
      <c r="F277" s="61"/>
      <c r="G277" s="61"/>
      <c r="H277" s="61"/>
      <c r="I277" s="61"/>
      <c r="J277" s="61"/>
      <c r="K277" s="61"/>
      <c r="L277" s="45"/>
      <c r="M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</row>
  </sheetData>
  <sheetProtection sheet="1" autoFilter="0" formatColumns="0" formatRows="0" objects="1" scenarios="1" spinCount="100000" saltValue="gzSdti7NH9rVhcvQzbuzdr4p+yFmqT4K2Ag4IgNT29nzSKtf4d3VmmS/L9QCV43pf14Hn2QI8e4wYpC1wdTa3w==" hashValue="ZkLjx4F07sPf8A8BXdzeUZb/dL+X0TIlu5PO7TxAQRWzCg00PlEi8FZtjPFqjyai1hzA2K6QlGmlPPbV/kY4/A==" algorithmName="SHA-512" password="CC35"/>
  <autoFilter ref="C84:K27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střech a montáž fotovoltaiky Nemocnice Havířov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36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29</v>
      </c>
      <c r="J24" s="137" t="s">
        <v>38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ROUND((SUM(BE85:BE284)),  2)</f>
        <v>0</v>
      </c>
      <c r="G33" s="39"/>
      <c r="H33" s="39"/>
      <c r="I33" s="149">
        <v>0.20999999999999999</v>
      </c>
      <c r="J33" s="148">
        <f>ROUND(((SUM(BE85:BE284))*I33),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ROUND((SUM(BF85:BF284)),  2)</f>
        <v>0</v>
      </c>
      <c r="G34" s="39"/>
      <c r="H34" s="39"/>
      <c r="I34" s="149">
        <v>0.12</v>
      </c>
      <c r="J34" s="148">
        <f>ROUND(((SUM(BF85:BF284))*I34),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ROUND((SUM(BG85:BG284)),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ROUND((SUM(BH85:BH284)),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ROUND((SUM(BI85:BI284)),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střech a montáž fotovoltaiky Nemocnice Havířov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2024-10-04-3 - FVE Nemocnice Havířov,budovy V3,V4,T7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Havířov</v>
      </c>
      <c r="G52" s="41"/>
      <c r="H52" s="41"/>
      <c r="I52" s="33" t="s">
        <v>23</v>
      </c>
      <c r="J52" s="73" t="str">
        <f>IF(J12="","",J12)</f>
        <v>23. 10. 2024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Havířov,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500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122</v>
      </c>
      <c r="E62" s="175"/>
      <c r="F62" s="175"/>
      <c r="G62" s="175"/>
      <c r="H62" s="175"/>
      <c r="I62" s="175"/>
      <c r="J62" s="176">
        <f>J272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648</v>
      </c>
      <c r="E63" s="169"/>
      <c r="F63" s="169"/>
      <c r="G63" s="169"/>
      <c r="H63" s="169"/>
      <c r="I63" s="169"/>
      <c r="J63" s="170">
        <f>J277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649</v>
      </c>
      <c r="E64" s="169"/>
      <c r="F64" s="169"/>
      <c r="G64" s="169"/>
      <c r="H64" s="169"/>
      <c r="I64" s="169"/>
      <c r="J64" s="170">
        <f>J281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650</v>
      </c>
      <c r="E65" s="175"/>
      <c r="F65" s="175"/>
      <c r="G65" s="175"/>
      <c r="H65" s="175"/>
      <c r="I65" s="175"/>
      <c r="J65" s="176">
        <f>J282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Stavební úpravy střech a montáž fotovoltaiky Nemocnice Havířov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107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2024-10-04-3 - FVE Nemocnice Havířov,budovy V3,V4,T7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Havířov</v>
      </c>
      <c r="G79" s="41"/>
      <c r="H79" s="41"/>
      <c r="I79" s="33" t="s">
        <v>23</v>
      </c>
      <c r="J79" s="73" t="str">
        <f>IF(J12="","",J12)</f>
        <v>23. 10. 2024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Nemocnice Havířov, p.o.</v>
      </c>
      <c r="G81" s="41"/>
      <c r="H81" s="41"/>
      <c r="I81" s="33" t="s">
        <v>32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35</v>
      </c>
      <c r="J82" s="37" t="str">
        <f>E24</f>
        <v>Amun Pro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126</v>
      </c>
      <c r="D84" s="181" t="s">
        <v>60</v>
      </c>
      <c r="E84" s="181" t="s">
        <v>56</v>
      </c>
      <c r="F84" s="181" t="s">
        <v>57</v>
      </c>
      <c r="G84" s="181" t="s">
        <v>127</v>
      </c>
      <c r="H84" s="181" t="s">
        <v>128</v>
      </c>
      <c r="I84" s="181" t="s">
        <v>129</v>
      </c>
      <c r="J84" s="181" t="s">
        <v>111</v>
      </c>
      <c r="K84" s="182" t="s">
        <v>130</v>
      </c>
      <c r="L84" s="183"/>
      <c r="M84" s="93" t="s">
        <v>19</v>
      </c>
      <c r="N84" s="94" t="s">
        <v>45</v>
      </c>
      <c r="O84" s="94" t="s">
        <v>131</v>
      </c>
      <c r="P84" s="94" t="s">
        <v>132</v>
      </c>
      <c r="Q84" s="94" t="s">
        <v>133</v>
      </c>
      <c r="R84" s="94" t="s">
        <v>134</v>
      </c>
      <c r="S84" s="94" t="s">
        <v>135</v>
      </c>
      <c r="T84" s="95" t="s">
        <v>136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137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P86+P277+P281</f>
        <v>0</v>
      </c>
      <c r="Q85" s="97"/>
      <c r="R85" s="186">
        <f>R86+R277+R281</f>
        <v>0</v>
      </c>
      <c r="S85" s="97"/>
      <c r="T85" s="187">
        <f>T86+T277+T281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112</v>
      </c>
      <c r="BK85" s="188">
        <f>BK86+BK277+BK281</f>
        <v>0</v>
      </c>
    </row>
    <row r="86" s="12" customFormat="1" ht="25.92" customHeight="1">
      <c r="A86" s="12"/>
      <c r="B86" s="189"/>
      <c r="C86" s="190"/>
      <c r="D86" s="191" t="s">
        <v>74</v>
      </c>
      <c r="E86" s="192" t="s">
        <v>222</v>
      </c>
      <c r="F86" s="192" t="s">
        <v>223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P87+P272</f>
        <v>0</v>
      </c>
      <c r="Q86" s="197"/>
      <c r="R86" s="198">
        <f>R87+R272</f>
        <v>0</v>
      </c>
      <c r="S86" s="197"/>
      <c r="T86" s="199">
        <f>T87+T272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85</v>
      </c>
      <c r="AT86" s="201" t="s">
        <v>74</v>
      </c>
      <c r="AU86" s="201" t="s">
        <v>75</v>
      </c>
      <c r="AY86" s="200" t="s">
        <v>140</v>
      </c>
      <c r="BK86" s="202">
        <f>BK87+BK272</f>
        <v>0</v>
      </c>
    </row>
    <row r="87" s="12" customFormat="1" ht="22.8" customHeight="1">
      <c r="A87" s="12"/>
      <c r="B87" s="189"/>
      <c r="C87" s="190"/>
      <c r="D87" s="191" t="s">
        <v>74</v>
      </c>
      <c r="E87" s="203" t="s">
        <v>554</v>
      </c>
      <c r="F87" s="203" t="s">
        <v>555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SUM(P88:P271)</f>
        <v>0</v>
      </c>
      <c r="Q87" s="197"/>
      <c r="R87" s="198">
        <f>SUM(R88:R271)</f>
        <v>0</v>
      </c>
      <c r="S87" s="197"/>
      <c r="T87" s="199">
        <f>SUM(T88:T271)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85</v>
      </c>
      <c r="AT87" s="201" t="s">
        <v>74</v>
      </c>
      <c r="AU87" s="201" t="s">
        <v>83</v>
      </c>
      <c r="AY87" s="200" t="s">
        <v>140</v>
      </c>
      <c r="BK87" s="202">
        <f>SUM(BK88:BK271)</f>
        <v>0</v>
      </c>
    </row>
    <row r="88" s="2" customFormat="1" ht="16.5" customHeight="1">
      <c r="A88" s="39"/>
      <c r="B88" s="40"/>
      <c r="C88" s="205" t="s">
        <v>83</v>
      </c>
      <c r="D88" s="205" t="s">
        <v>143</v>
      </c>
      <c r="E88" s="206" t="s">
        <v>651</v>
      </c>
      <c r="F88" s="207" t="s">
        <v>652</v>
      </c>
      <c r="G88" s="208" t="s">
        <v>268</v>
      </c>
      <c r="H88" s="209">
        <v>710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46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195</v>
      </c>
      <c r="AT88" s="216" t="s">
        <v>143</v>
      </c>
      <c r="AU88" s="216" t="s">
        <v>85</v>
      </c>
      <c r="AY88" s="18" t="s">
        <v>140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195</v>
      </c>
      <c r="BM88" s="216" t="s">
        <v>85</v>
      </c>
    </row>
    <row r="89" s="2" customFormat="1">
      <c r="A89" s="39"/>
      <c r="B89" s="40"/>
      <c r="C89" s="41"/>
      <c r="D89" s="218" t="s">
        <v>149</v>
      </c>
      <c r="E89" s="41"/>
      <c r="F89" s="219" t="s">
        <v>652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149</v>
      </c>
      <c r="AU89" s="18" t="s">
        <v>85</v>
      </c>
    </row>
    <row r="90" s="2" customFormat="1" ht="24.15" customHeight="1">
      <c r="A90" s="39"/>
      <c r="B90" s="40"/>
      <c r="C90" s="247" t="s">
        <v>85</v>
      </c>
      <c r="D90" s="247" t="s">
        <v>244</v>
      </c>
      <c r="E90" s="248" t="s">
        <v>653</v>
      </c>
      <c r="F90" s="249" t="s">
        <v>654</v>
      </c>
      <c r="G90" s="250" t="s">
        <v>268</v>
      </c>
      <c r="H90" s="251">
        <v>745.5</v>
      </c>
      <c r="I90" s="252"/>
      <c r="J90" s="253">
        <f>ROUND(I90*H90,2)</f>
        <v>0</v>
      </c>
      <c r="K90" s="249" t="s">
        <v>19</v>
      </c>
      <c r="L90" s="254"/>
      <c r="M90" s="255" t="s">
        <v>19</v>
      </c>
      <c r="N90" s="256" t="s">
        <v>46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247</v>
      </c>
      <c r="AT90" s="216" t="s">
        <v>244</v>
      </c>
      <c r="AU90" s="216" t="s">
        <v>85</v>
      </c>
      <c r="AY90" s="18" t="s">
        <v>140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195</v>
      </c>
      <c r="BM90" s="216" t="s">
        <v>148</v>
      </c>
    </row>
    <row r="91" s="2" customFormat="1">
      <c r="A91" s="39"/>
      <c r="B91" s="40"/>
      <c r="C91" s="41"/>
      <c r="D91" s="218" t="s">
        <v>149</v>
      </c>
      <c r="E91" s="41"/>
      <c r="F91" s="219" t="s">
        <v>654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149</v>
      </c>
      <c r="AU91" s="18" t="s">
        <v>85</v>
      </c>
    </row>
    <row r="92" s="13" customFormat="1">
      <c r="A92" s="13"/>
      <c r="B92" s="225"/>
      <c r="C92" s="226"/>
      <c r="D92" s="218" t="s">
        <v>153</v>
      </c>
      <c r="E92" s="227" t="s">
        <v>19</v>
      </c>
      <c r="F92" s="228" t="s">
        <v>904</v>
      </c>
      <c r="G92" s="226"/>
      <c r="H92" s="229">
        <v>745.5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153</v>
      </c>
      <c r="AU92" s="235" t="s">
        <v>85</v>
      </c>
      <c r="AV92" s="13" t="s">
        <v>85</v>
      </c>
      <c r="AW92" s="13" t="s">
        <v>34</v>
      </c>
      <c r="AX92" s="13" t="s">
        <v>75</v>
      </c>
      <c r="AY92" s="235" t="s">
        <v>140</v>
      </c>
    </row>
    <row r="93" s="14" customFormat="1">
      <c r="A93" s="14"/>
      <c r="B93" s="236"/>
      <c r="C93" s="237"/>
      <c r="D93" s="218" t="s">
        <v>153</v>
      </c>
      <c r="E93" s="238" t="s">
        <v>19</v>
      </c>
      <c r="F93" s="239" t="s">
        <v>155</v>
      </c>
      <c r="G93" s="237"/>
      <c r="H93" s="240">
        <v>745.5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153</v>
      </c>
      <c r="AU93" s="246" t="s">
        <v>85</v>
      </c>
      <c r="AV93" s="14" t="s">
        <v>148</v>
      </c>
      <c r="AW93" s="14" t="s">
        <v>34</v>
      </c>
      <c r="AX93" s="14" t="s">
        <v>83</v>
      </c>
      <c r="AY93" s="246" t="s">
        <v>140</v>
      </c>
    </row>
    <row r="94" s="2" customFormat="1" ht="16.5" customHeight="1">
      <c r="A94" s="39"/>
      <c r="B94" s="40"/>
      <c r="C94" s="205" t="s">
        <v>161</v>
      </c>
      <c r="D94" s="205" t="s">
        <v>143</v>
      </c>
      <c r="E94" s="206" t="s">
        <v>656</v>
      </c>
      <c r="F94" s="207" t="s">
        <v>657</v>
      </c>
      <c r="G94" s="208" t="s">
        <v>268</v>
      </c>
      <c r="H94" s="209">
        <v>21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46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195</v>
      </c>
      <c r="AT94" s="216" t="s">
        <v>143</v>
      </c>
      <c r="AU94" s="216" t="s">
        <v>85</v>
      </c>
      <c r="AY94" s="18" t="s">
        <v>140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195</v>
      </c>
      <c r="BM94" s="216" t="s">
        <v>164</v>
      </c>
    </row>
    <row r="95" s="2" customFormat="1">
      <c r="A95" s="39"/>
      <c r="B95" s="40"/>
      <c r="C95" s="41"/>
      <c r="D95" s="218" t="s">
        <v>149</v>
      </c>
      <c r="E95" s="41"/>
      <c r="F95" s="219" t="s">
        <v>657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149</v>
      </c>
      <c r="AU95" s="18" t="s">
        <v>85</v>
      </c>
    </row>
    <row r="96" s="2" customFormat="1" ht="16.5" customHeight="1">
      <c r="A96" s="39"/>
      <c r="B96" s="40"/>
      <c r="C96" s="247" t="s">
        <v>148</v>
      </c>
      <c r="D96" s="247" t="s">
        <v>244</v>
      </c>
      <c r="E96" s="248" t="s">
        <v>658</v>
      </c>
      <c r="F96" s="249" t="s">
        <v>659</v>
      </c>
      <c r="G96" s="250" t="s">
        <v>268</v>
      </c>
      <c r="H96" s="251">
        <v>22.050000000000001</v>
      </c>
      <c r="I96" s="252"/>
      <c r="J96" s="253">
        <f>ROUND(I96*H96,2)</f>
        <v>0</v>
      </c>
      <c r="K96" s="249" t="s">
        <v>19</v>
      </c>
      <c r="L96" s="254"/>
      <c r="M96" s="255" t="s">
        <v>19</v>
      </c>
      <c r="N96" s="256" t="s">
        <v>46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247</v>
      </c>
      <c r="AT96" s="216" t="s">
        <v>244</v>
      </c>
      <c r="AU96" s="216" t="s">
        <v>85</v>
      </c>
      <c r="AY96" s="18" t="s">
        <v>140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83</v>
      </c>
      <c r="BK96" s="217">
        <f>ROUND(I96*H96,2)</f>
        <v>0</v>
      </c>
      <c r="BL96" s="18" t="s">
        <v>195</v>
      </c>
      <c r="BM96" s="216" t="s">
        <v>170</v>
      </c>
    </row>
    <row r="97" s="2" customFormat="1">
      <c r="A97" s="39"/>
      <c r="B97" s="40"/>
      <c r="C97" s="41"/>
      <c r="D97" s="218" t="s">
        <v>149</v>
      </c>
      <c r="E97" s="41"/>
      <c r="F97" s="219" t="s">
        <v>659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85</v>
      </c>
    </row>
    <row r="98" s="13" customFormat="1">
      <c r="A98" s="13"/>
      <c r="B98" s="225"/>
      <c r="C98" s="226"/>
      <c r="D98" s="218" t="s">
        <v>153</v>
      </c>
      <c r="E98" s="227" t="s">
        <v>19</v>
      </c>
      <c r="F98" s="228" t="s">
        <v>905</v>
      </c>
      <c r="G98" s="226"/>
      <c r="H98" s="229">
        <v>22.050000000000001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153</v>
      </c>
      <c r="AU98" s="235" t="s">
        <v>85</v>
      </c>
      <c r="AV98" s="13" t="s">
        <v>85</v>
      </c>
      <c r="AW98" s="13" t="s">
        <v>34</v>
      </c>
      <c r="AX98" s="13" t="s">
        <v>75</v>
      </c>
      <c r="AY98" s="235" t="s">
        <v>140</v>
      </c>
    </row>
    <row r="99" s="14" customFormat="1">
      <c r="A99" s="14"/>
      <c r="B99" s="236"/>
      <c r="C99" s="237"/>
      <c r="D99" s="218" t="s">
        <v>153</v>
      </c>
      <c r="E99" s="238" t="s">
        <v>19</v>
      </c>
      <c r="F99" s="239" t="s">
        <v>155</v>
      </c>
      <c r="G99" s="237"/>
      <c r="H99" s="240">
        <v>22.050000000000001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153</v>
      </c>
      <c r="AU99" s="246" t="s">
        <v>85</v>
      </c>
      <c r="AV99" s="14" t="s">
        <v>148</v>
      </c>
      <c r="AW99" s="14" t="s">
        <v>34</v>
      </c>
      <c r="AX99" s="14" t="s">
        <v>83</v>
      </c>
      <c r="AY99" s="246" t="s">
        <v>140</v>
      </c>
    </row>
    <row r="100" s="2" customFormat="1" ht="21.75" customHeight="1">
      <c r="A100" s="39"/>
      <c r="B100" s="40"/>
      <c r="C100" s="205" t="s">
        <v>173</v>
      </c>
      <c r="D100" s="205" t="s">
        <v>143</v>
      </c>
      <c r="E100" s="206" t="s">
        <v>661</v>
      </c>
      <c r="F100" s="207" t="s">
        <v>662</v>
      </c>
      <c r="G100" s="208" t="s">
        <v>268</v>
      </c>
      <c r="H100" s="209">
        <v>680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46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195</v>
      </c>
      <c r="AT100" s="216" t="s">
        <v>143</v>
      </c>
      <c r="AU100" s="216" t="s">
        <v>85</v>
      </c>
      <c r="AY100" s="18" t="s">
        <v>140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195</v>
      </c>
      <c r="BM100" s="216" t="s">
        <v>176</v>
      </c>
    </row>
    <row r="101" s="2" customFormat="1">
      <c r="A101" s="39"/>
      <c r="B101" s="40"/>
      <c r="C101" s="41"/>
      <c r="D101" s="218" t="s">
        <v>149</v>
      </c>
      <c r="E101" s="41"/>
      <c r="F101" s="219" t="s">
        <v>662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85</v>
      </c>
    </row>
    <row r="102" s="2" customFormat="1" ht="16.5" customHeight="1">
      <c r="A102" s="39"/>
      <c r="B102" s="40"/>
      <c r="C102" s="247" t="s">
        <v>164</v>
      </c>
      <c r="D102" s="247" t="s">
        <v>244</v>
      </c>
      <c r="E102" s="248" t="s">
        <v>663</v>
      </c>
      <c r="F102" s="249" t="s">
        <v>664</v>
      </c>
      <c r="G102" s="250" t="s">
        <v>268</v>
      </c>
      <c r="H102" s="251">
        <v>477.25</v>
      </c>
      <c r="I102" s="252"/>
      <c r="J102" s="253">
        <f>ROUND(I102*H102,2)</f>
        <v>0</v>
      </c>
      <c r="K102" s="249" t="s">
        <v>19</v>
      </c>
      <c r="L102" s="254"/>
      <c r="M102" s="255" t="s">
        <v>19</v>
      </c>
      <c r="N102" s="256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247</v>
      </c>
      <c r="AT102" s="216" t="s">
        <v>244</v>
      </c>
      <c r="AU102" s="216" t="s">
        <v>85</v>
      </c>
      <c r="AY102" s="18" t="s">
        <v>140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195</v>
      </c>
      <c r="BM102" s="216" t="s">
        <v>8</v>
      </c>
    </row>
    <row r="103" s="2" customFormat="1">
      <c r="A103" s="39"/>
      <c r="B103" s="40"/>
      <c r="C103" s="41"/>
      <c r="D103" s="218" t="s">
        <v>149</v>
      </c>
      <c r="E103" s="41"/>
      <c r="F103" s="219" t="s">
        <v>664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85</v>
      </c>
    </row>
    <row r="104" s="2" customFormat="1">
      <c r="A104" s="39"/>
      <c r="B104" s="40"/>
      <c r="C104" s="41"/>
      <c r="D104" s="218" t="s">
        <v>258</v>
      </c>
      <c r="E104" s="41"/>
      <c r="F104" s="257" t="s">
        <v>665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258</v>
      </c>
      <c r="AU104" s="18" t="s">
        <v>85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666</v>
      </c>
      <c r="G105" s="226"/>
      <c r="H105" s="229">
        <v>477.25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85</v>
      </c>
      <c r="AV105" s="13" t="s">
        <v>85</v>
      </c>
      <c r="AW105" s="13" t="s">
        <v>34</v>
      </c>
      <c r="AX105" s="13" t="s">
        <v>75</v>
      </c>
      <c r="AY105" s="235" t="s">
        <v>140</v>
      </c>
    </row>
    <row r="106" s="14" customFormat="1">
      <c r="A106" s="14"/>
      <c r="B106" s="236"/>
      <c r="C106" s="237"/>
      <c r="D106" s="218" t="s">
        <v>153</v>
      </c>
      <c r="E106" s="238" t="s">
        <v>19</v>
      </c>
      <c r="F106" s="239" t="s">
        <v>155</v>
      </c>
      <c r="G106" s="237"/>
      <c r="H106" s="240">
        <v>477.25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153</v>
      </c>
      <c r="AU106" s="246" t="s">
        <v>85</v>
      </c>
      <c r="AV106" s="14" t="s">
        <v>148</v>
      </c>
      <c r="AW106" s="14" t="s">
        <v>34</v>
      </c>
      <c r="AX106" s="14" t="s">
        <v>83</v>
      </c>
      <c r="AY106" s="246" t="s">
        <v>140</v>
      </c>
    </row>
    <row r="107" s="2" customFormat="1" ht="16.5" customHeight="1">
      <c r="A107" s="39"/>
      <c r="B107" s="40"/>
      <c r="C107" s="247" t="s">
        <v>186</v>
      </c>
      <c r="D107" s="247" t="s">
        <v>244</v>
      </c>
      <c r="E107" s="248" t="s">
        <v>667</v>
      </c>
      <c r="F107" s="249" t="s">
        <v>668</v>
      </c>
      <c r="G107" s="250" t="s">
        <v>268</v>
      </c>
      <c r="H107" s="251">
        <v>304.75</v>
      </c>
      <c r="I107" s="252"/>
      <c r="J107" s="253">
        <f>ROUND(I107*H107,2)</f>
        <v>0</v>
      </c>
      <c r="K107" s="249" t="s">
        <v>19</v>
      </c>
      <c r="L107" s="254"/>
      <c r="M107" s="255" t="s">
        <v>19</v>
      </c>
      <c r="N107" s="256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247</v>
      </c>
      <c r="AT107" s="216" t="s">
        <v>244</v>
      </c>
      <c r="AU107" s="216" t="s">
        <v>85</v>
      </c>
      <c r="AY107" s="18" t="s">
        <v>140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195</v>
      </c>
      <c r="BM107" s="216" t="s">
        <v>190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668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85</v>
      </c>
    </row>
    <row r="109" s="2" customFormat="1">
      <c r="A109" s="39"/>
      <c r="B109" s="40"/>
      <c r="C109" s="41"/>
      <c r="D109" s="218" t="s">
        <v>258</v>
      </c>
      <c r="E109" s="41"/>
      <c r="F109" s="257" t="s">
        <v>669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258</v>
      </c>
      <c r="AU109" s="18" t="s">
        <v>85</v>
      </c>
    </row>
    <row r="110" s="13" customFormat="1">
      <c r="A110" s="13"/>
      <c r="B110" s="225"/>
      <c r="C110" s="226"/>
      <c r="D110" s="218" t="s">
        <v>153</v>
      </c>
      <c r="E110" s="227" t="s">
        <v>19</v>
      </c>
      <c r="F110" s="228" t="s">
        <v>867</v>
      </c>
      <c r="G110" s="226"/>
      <c r="H110" s="229">
        <v>304.75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153</v>
      </c>
      <c r="AU110" s="235" t="s">
        <v>85</v>
      </c>
      <c r="AV110" s="13" t="s">
        <v>85</v>
      </c>
      <c r="AW110" s="13" t="s">
        <v>34</v>
      </c>
      <c r="AX110" s="13" t="s">
        <v>75</v>
      </c>
      <c r="AY110" s="235" t="s">
        <v>140</v>
      </c>
    </row>
    <row r="111" s="14" customFormat="1">
      <c r="A111" s="14"/>
      <c r="B111" s="236"/>
      <c r="C111" s="237"/>
      <c r="D111" s="218" t="s">
        <v>153</v>
      </c>
      <c r="E111" s="238" t="s">
        <v>19</v>
      </c>
      <c r="F111" s="239" t="s">
        <v>155</v>
      </c>
      <c r="G111" s="237"/>
      <c r="H111" s="240">
        <v>304.75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153</v>
      </c>
      <c r="AU111" s="246" t="s">
        <v>85</v>
      </c>
      <c r="AV111" s="14" t="s">
        <v>148</v>
      </c>
      <c r="AW111" s="14" t="s">
        <v>34</v>
      </c>
      <c r="AX111" s="14" t="s">
        <v>83</v>
      </c>
      <c r="AY111" s="246" t="s">
        <v>140</v>
      </c>
    </row>
    <row r="112" s="2" customFormat="1" ht="16.5" customHeight="1">
      <c r="A112" s="39"/>
      <c r="B112" s="40"/>
      <c r="C112" s="205" t="s">
        <v>170</v>
      </c>
      <c r="D112" s="205" t="s">
        <v>143</v>
      </c>
      <c r="E112" s="206" t="s">
        <v>671</v>
      </c>
      <c r="F112" s="207" t="s">
        <v>672</v>
      </c>
      <c r="G112" s="208" t="s">
        <v>268</v>
      </c>
      <c r="H112" s="209">
        <v>1260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46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195</v>
      </c>
      <c r="AT112" s="216" t="s">
        <v>143</v>
      </c>
      <c r="AU112" s="216" t="s">
        <v>85</v>
      </c>
      <c r="AY112" s="18" t="s">
        <v>140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83</v>
      </c>
      <c r="BK112" s="217">
        <f>ROUND(I112*H112,2)</f>
        <v>0</v>
      </c>
      <c r="BL112" s="18" t="s">
        <v>195</v>
      </c>
      <c r="BM112" s="216" t="s">
        <v>195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672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85</v>
      </c>
    </row>
    <row r="114" s="2" customFormat="1" ht="16.5" customHeight="1">
      <c r="A114" s="39"/>
      <c r="B114" s="40"/>
      <c r="C114" s="247" t="s">
        <v>141</v>
      </c>
      <c r="D114" s="247" t="s">
        <v>244</v>
      </c>
      <c r="E114" s="248" t="s">
        <v>673</v>
      </c>
      <c r="F114" s="249" t="s">
        <v>674</v>
      </c>
      <c r="G114" s="250" t="s">
        <v>268</v>
      </c>
      <c r="H114" s="251">
        <v>1512</v>
      </c>
      <c r="I114" s="252"/>
      <c r="J114" s="253">
        <f>ROUND(I114*H114,2)</f>
        <v>0</v>
      </c>
      <c r="K114" s="249" t="s">
        <v>19</v>
      </c>
      <c r="L114" s="254"/>
      <c r="M114" s="255" t="s">
        <v>19</v>
      </c>
      <c r="N114" s="256" t="s">
        <v>46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247</v>
      </c>
      <c r="AT114" s="216" t="s">
        <v>244</v>
      </c>
      <c r="AU114" s="216" t="s">
        <v>85</v>
      </c>
      <c r="AY114" s="18" t="s">
        <v>140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83</v>
      </c>
      <c r="BK114" s="217">
        <f>ROUND(I114*H114,2)</f>
        <v>0</v>
      </c>
      <c r="BL114" s="18" t="s">
        <v>195</v>
      </c>
      <c r="BM114" s="216" t="s">
        <v>201</v>
      </c>
    </row>
    <row r="115" s="2" customFormat="1">
      <c r="A115" s="39"/>
      <c r="B115" s="40"/>
      <c r="C115" s="41"/>
      <c r="D115" s="218" t="s">
        <v>149</v>
      </c>
      <c r="E115" s="41"/>
      <c r="F115" s="219" t="s">
        <v>674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149</v>
      </c>
      <c r="AU115" s="18" t="s">
        <v>85</v>
      </c>
    </row>
    <row r="116" s="13" customFormat="1">
      <c r="A116" s="13"/>
      <c r="B116" s="225"/>
      <c r="C116" s="226"/>
      <c r="D116" s="218" t="s">
        <v>153</v>
      </c>
      <c r="E116" s="227" t="s">
        <v>19</v>
      </c>
      <c r="F116" s="228" t="s">
        <v>906</v>
      </c>
      <c r="G116" s="226"/>
      <c r="H116" s="229">
        <v>1512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153</v>
      </c>
      <c r="AU116" s="235" t="s">
        <v>85</v>
      </c>
      <c r="AV116" s="13" t="s">
        <v>85</v>
      </c>
      <c r="AW116" s="13" t="s">
        <v>34</v>
      </c>
      <c r="AX116" s="13" t="s">
        <v>75</v>
      </c>
      <c r="AY116" s="235" t="s">
        <v>140</v>
      </c>
    </row>
    <row r="117" s="14" customFormat="1">
      <c r="A117" s="14"/>
      <c r="B117" s="236"/>
      <c r="C117" s="237"/>
      <c r="D117" s="218" t="s">
        <v>153</v>
      </c>
      <c r="E117" s="238" t="s">
        <v>19</v>
      </c>
      <c r="F117" s="239" t="s">
        <v>155</v>
      </c>
      <c r="G117" s="237"/>
      <c r="H117" s="240">
        <v>1512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153</v>
      </c>
      <c r="AU117" s="246" t="s">
        <v>85</v>
      </c>
      <c r="AV117" s="14" t="s">
        <v>148</v>
      </c>
      <c r="AW117" s="14" t="s">
        <v>34</v>
      </c>
      <c r="AX117" s="14" t="s">
        <v>83</v>
      </c>
      <c r="AY117" s="246" t="s">
        <v>140</v>
      </c>
    </row>
    <row r="118" s="2" customFormat="1" ht="16.5" customHeight="1">
      <c r="A118" s="39"/>
      <c r="B118" s="40"/>
      <c r="C118" s="205" t="s">
        <v>176</v>
      </c>
      <c r="D118" s="205" t="s">
        <v>143</v>
      </c>
      <c r="E118" s="206" t="s">
        <v>676</v>
      </c>
      <c r="F118" s="207" t="s">
        <v>677</v>
      </c>
      <c r="G118" s="208" t="s">
        <v>268</v>
      </c>
      <c r="H118" s="209">
        <v>32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46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195</v>
      </c>
      <c r="AT118" s="216" t="s">
        <v>143</v>
      </c>
      <c r="AU118" s="216" t="s">
        <v>85</v>
      </c>
      <c r="AY118" s="18" t="s">
        <v>140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83</v>
      </c>
      <c r="BK118" s="217">
        <f>ROUND(I118*H118,2)</f>
        <v>0</v>
      </c>
      <c r="BL118" s="18" t="s">
        <v>195</v>
      </c>
      <c r="BM118" s="216" t="s">
        <v>206</v>
      </c>
    </row>
    <row r="119" s="2" customFormat="1">
      <c r="A119" s="39"/>
      <c r="B119" s="40"/>
      <c r="C119" s="41"/>
      <c r="D119" s="218" t="s">
        <v>149</v>
      </c>
      <c r="E119" s="41"/>
      <c r="F119" s="219" t="s">
        <v>677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85</v>
      </c>
    </row>
    <row r="120" s="2" customFormat="1" ht="24.15" customHeight="1">
      <c r="A120" s="39"/>
      <c r="B120" s="40"/>
      <c r="C120" s="247" t="s">
        <v>209</v>
      </c>
      <c r="D120" s="247" t="s">
        <v>244</v>
      </c>
      <c r="E120" s="248" t="s">
        <v>678</v>
      </c>
      <c r="F120" s="249" t="s">
        <v>679</v>
      </c>
      <c r="G120" s="250" t="s">
        <v>268</v>
      </c>
      <c r="H120" s="251">
        <v>36.799999999999997</v>
      </c>
      <c r="I120" s="252"/>
      <c r="J120" s="253">
        <f>ROUND(I120*H120,2)</f>
        <v>0</v>
      </c>
      <c r="K120" s="249" t="s">
        <v>19</v>
      </c>
      <c r="L120" s="254"/>
      <c r="M120" s="255" t="s">
        <v>19</v>
      </c>
      <c r="N120" s="256" t="s">
        <v>46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247</v>
      </c>
      <c r="AT120" s="216" t="s">
        <v>244</v>
      </c>
      <c r="AU120" s="216" t="s">
        <v>85</v>
      </c>
      <c r="AY120" s="18" t="s">
        <v>140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83</v>
      </c>
      <c r="BK120" s="217">
        <f>ROUND(I120*H120,2)</f>
        <v>0</v>
      </c>
      <c r="BL120" s="18" t="s">
        <v>195</v>
      </c>
      <c r="BM120" s="216" t="s">
        <v>212</v>
      </c>
    </row>
    <row r="121" s="2" customFormat="1">
      <c r="A121" s="39"/>
      <c r="B121" s="40"/>
      <c r="C121" s="41"/>
      <c r="D121" s="218" t="s">
        <v>149</v>
      </c>
      <c r="E121" s="41"/>
      <c r="F121" s="219" t="s">
        <v>679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85</v>
      </c>
    </row>
    <row r="122" s="2" customFormat="1">
      <c r="A122" s="39"/>
      <c r="B122" s="40"/>
      <c r="C122" s="41"/>
      <c r="D122" s="218" t="s">
        <v>258</v>
      </c>
      <c r="E122" s="41"/>
      <c r="F122" s="257" t="s">
        <v>680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258</v>
      </c>
      <c r="AU122" s="18" t="s">
        <v>85</v>
      </c>
    </row>
    <row r="123" s="13" customFormat="1">
      <c r="A123" s="13"/>
      <c r="B123" s="225"/>
      <c r="C123" s="226"/>
      <c r="D123" s="218" t="s">
        <v>153</v>
      </c>
      <c r="E123" s="227" t="s">
        <v>19</v>
      </c>
      <c r="F123" s="228" t="s">
        <v>681</v>
      </c>
      <c r="G123" s="226"/>
      <c r="H123" s="229">
        <v>36.799999999999997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153</v>
      </c>
      <c r="AU123" s="235" t="s">
        <v>85</v>
      </c>
      <c r="AV123" s="13" t="s">
        <v>85</v>
      </c>
      <c r="AW123" s="13" t="s">
        <v>34</v>
      </c>
      <c r="AX123" s="13" t="s">
        <v>75</v>
      </c>
      <c r="AY123" s="235" t="s">
        <v>140</v>
      </c>
    </row>
    <row r="124" s="14" customFormat="1">
      <c r="A124" s="14"/>
      <c r="B124" s="236"/>
      <c r="C124" s="237"/>
      <c r="D124" s="218" t="s">
        <v>153</v>
      </c>
      <c r="E124" s="238" t="s">
        <v>19</v>
      </c>
      <c r="F124" s="239" t="s">
        <v>155</v>
      </c>
      <c r="G124" s="237"/>
      <c r="H124" s="240">
        <v>36.799999999999997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153</v>
      </c>
      <c r="AU124" s="246" t="s">
        <v>85</v>
      </c>
      <c r="AV124" s="14" t="s">
        <v>148</v>
      </c>
      <c r="AW124" s="14" t="s">
        <v>34</v>
      </c>
      <c r="AX124" s="14" t="s">
        <v>83</v>
      </c>
      <c r="AY124" s="246" t="s">
        <v>140</v>
      </c>
    </row>
    <row r="125" s="2" customFormat="1" ht="16.5" customHeight="1">
      <c r="A125" s="39"/>
      <c r="B125" s="40"/>
      <c r="C125" s="205" t="s">
        <v>8</v>
      </c>
      <c r="D125" s="205" t="s">
        <v>143</v>
      </c>
      <c r="E125" s="206" t="s">
        <v>907</v>
      </c>
      <c r="F125" s="207" t="s">
        <v>908</v>
      </c>
      <c r="G125" s="208" t="s">
        <v>268</v>
      </c>
      <c r="H125" s="209">
        <v>29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46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195</v>
      </c>
      <c r="AT125" s="216" t="s">
        <v>143</v>
      </c>
      <c r="AU125" s="216" t="s">
        <v>85</v>
      </c>
      <c r="AY125" s="18" t="s">
        <v>140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83</v>
      </c>
      <c r="BK125" s="217">
        <f>ROUND(I125*H125,2)</f>
        <v>0</v>
      </c>
      <c r="BL125" s="18" t="s">
        <v>195</v>
      </c>
      <c r="BM125" s="216" t="s">
        <v>219</v>
      </c>
    </row>
    <row r="126" s="2" customFormat="1">
      <c r="A126" s="39"/>
      <c r="B126" s="40"/>
      <c r="C126" s="41"/>
      <c r="D126" s="218" t="s">
        <v>149</v>
      </c>
      <c r="E126" s="41"/>
      <c r="F126" s="219" t="s">
        <v>908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85</v>
      </c>
    </row>
    <row r="127" s="2" customFormat="1" ht="24.15" customHeight="1">
      <c r="A127" s="39"/>
      <c r="B127" s="40"/>
      <c r="C127" s="247" t="s">
        <v>226</v>
      </c>
      <c r="D127" s="247" t="s">
        <v>244</v>
      </c>
      <c r="E127" s="248" t="s">
        <v>909</v>
      </c>
      <c r="F127" s="249" t="s">
        <v>910</v>
      </c>
      <c r="G127" s="250" t="s">
        <v>268</v>
      </c>
      <c r="H127" s="251">
        <v>33.350000000000001</v>
      </c>
      <c r="I127" s="252"/>
      <c r="J127" s="253">
        <f>ROUND(I127*H127,2)</f>
        <v>0</v>
      </c>
      <c r="K127" s="249" t="s">
        <v>19</v>
      </c>
      <c r="L127" s="254"/>
      <c r="M127" s="255" t="s">
        <v>19</v>
      </c>
      <c r="N127" s="256" t="s">
        <v>46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247</v>
      </c>
      <c r="AT127" s="216" t="s">
        <v>244</v>
      </c>
      <c r="AU127" s="216" t="s">
        <v>85</v>
      </c>
      <c r="AY127" s="18" t="s">
        <v>140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195</v>
      </c>
      <c r="BM127" s="216" t="s">
        <v>229</v>
      </c>
    </row>
    <row r="128" s="2" customFormat="1">
      <c r="A128" s="39"/>
      <c r="B128" s="40"/>
      <c r="C128" s="41"/>
      <c r="D128" s="218" t="s">
        <v>149</v>
      </c>
      <c r="E128" s="41"/>
      <c r="F128" s="219" t="s">
        <v>910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85</v>
      </c>
    </row>
    <row r="129" s="2" customFormat="1">
      <c r="A129" s="39"/>
      <c r="B129" s="40"/>
      <c r="C129" s="41"/>
      <c r="D129" s="218" t="s">
        <v>258</v>
      </c>
      <c r="E129" s="41"/>
      <c r="F129" s="257" t="s">
        <v>911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258</v>
      </c>
      <c r="AU129" s="18" t="s">
        <v>85</v>
      </c>
    </row>
    <row r="130" s="13" customFormat="1">
      <c r="A130" s="13"/>
      <c r="B130" s="225"/>
      <c r="C130" s="226"/>
      <c r="D130" s="218" t="s">
        <v>153</v>
      </c>
      <c r="E130" s="227" t="s">
        <v>19</v>
      </c>
      <c r="F130" s="228" t="s">
        <v>912</v>
      </c>
      <c r="G130" s="226"/>
      <c r="H130" s="229">
        <v>33.350000000000001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153</v>
      </c>
      <c r="AU130" s="235" t="s">
        <v>85</v>
      </c>
      <c r="AV130" s="13" t="s">
        <v>85</v>
      </c>
      <c r="AW130" s="13" t="s">
        <v>34</v>
      </c>
      <c r="AX130" s="13" t="s">
        <v>75</v>
      </c>
      <c r="AY130" s="235" t="s">
        <v>140</v>
      </c>
    </row>
    <row r="131" s="14" customFormat="1">
      <c r="A131" s="14"/>
      <c r="B131" s="236"/>
      <c r="C131" s="237"/>
      <c r="D131" s="218" t="s">
        <v>153</v>
      </c>
      <c r="E131" s="238" t="s">
        <v>19</v>
      </c>
      <c r="F131" s="239" t="s">
        <v>155</v>
      </c>
      <c r="G131" s="237"/>
      <c r="H131" s="240">
        <v>33.350000000000001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153</v>
      </c>
      <c r="AU131" s="246" t="s">
        <v>85</v>
      </c>
      <c r="AV131" s="14" t="s">
        <v>148</v>
      </c>
      <c r="AW131" s="14" t="s">
        <v>34</v>
      </c>
      <c r="AX131" s="14" t="s">
        <v>83</v>
      </c>
      <c r="AY131" s="246" t="s">
        <v>140</v>
      </c>
    </row>
    <row r="132" s="2" customFormat="1" ht="16.5" customHeight="1">
      <c r="A132" s="39"/>
      <c r="B132" s="40"/>
      <c r="C132" s="205" t="s">
        <v>190</v>
      </c>
      <c r="D132" s="205" t="s">
        <v>143</v>
      </c>
      <c r="E132" s="206" t="s">
        <v>688</v>
      </c>
      <c r="F132" s="207" t="s">
        <v>689</v>
      </c>
      <c r="G132" s="208" t="s">
        <v>279</v>
      </c>
      <c r="H132" s="209">
        <v>126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46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195</v>
      </c>
      <c r="AT132" s="216" t="s">
        <v>143</v>
      </c>
      <c r="AU132" s="216" t="s">
        <v>85</v>
      </c>
      <c r="AY132" s="18" t="s">
        <v>140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83</v>
      </c>
      <c r="BK132" s="217">
        <f>ROUND(I132*H132,2)</f>
        <v>0</v>
      </c>
      <c r="BL132" s="18" t="s">
        <v>195</v>
      </c>
      <c r="BM132" s="216" t="s">
        <v>234</v>
      </c>
    </row>
    <row r="133" s="2" customFormat="1">
      <c r="A133" s="39"/>
      <c r="B133" s="40"/>
      <c r="C133" s="41"/>
      <c r="D133" s="218" t="s">
        <v>149</v>
      </c>
      <c r="E133" s="41"/>
      <c r="F133" s="219" t="s">
        <v>689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85</v>
      </c>
    </row>
    <row r="134" s="2" customFormat="1" ht="16.5" customHeight="1">
      <c r="A134" s="39"/>
      <c r="B134" s="40"/>
      <c r="C134" s="205" t="s">
        <v>238</v>
      </c>
      <c r="D134" s="205" t="s">
        <v>143</v>
      </c>
      <c r="E134" s="206" t="s">
        <v>876</v>
      </c>
      <c r="F134" s="207" t="s">
        <v>877</v>
      </c>
      <c r="G134" s="208" t="s">
        <v>279</v>
      </c>
      <c r="H134" s="209">
        <v>32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46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195</v>
      </c>
      <c r="AT134" s="216" t="s">
        <v>143</v>
      </c>
      <c r="AU134" s="216" t="s">
        <v>85</v>
      </c>
      <c r="AY134" s="18" t="s">
        <v>140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83</v>
      </c>
      <c r="BK134" s="217">
        <f>ROUND(I134*H134,2)</f>
        <v>0</v>
      </c>
      <c r="BL134" s="18" t="s">
        <v>195</v>
      </c>
      <c r="BM134" s="216" t="s">
        <v>241</v>
      </c>
    </row>
    <row r="135" s="2" customFormat="1">
      <c r="A135" s="39"/>
      <c r="B135" s="40"/>
      <c r="C135" s="41"/>
      <c r="D135" s="218" t="s">
        <v>149</v>
      </c>
      <c r="E135" s="41"/>
      <c r="F135" s="219" t="s">
        <v>877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149</v>
      </c>
      <c r="AU135" s="18" t="s">
        <v>85</v>
      </c>
    </row>
    <row r="136" s="2" customFormat="1" ht="16.5" customHeight="1">
      <c r="A136" s="39"/>
      <c r="B136" s="40"/>
      <c r="C136" s="205" t="s">
        <v>195</v>
      </c>
      <c r="D136" s="205" t="s">
        <v>143</v>
      </c>
      <c r="E136" s="206" t="s">
        <v>690</v>
      </c>
      <c r="F136" s="207" t="s">
        <v>691</v>
      </c>
      <c r="G136" s="208" t="s">
        <v>279</v>
      </c>
      <c r="H136" s="209">
        <v>20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46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195</v>
      </c>
      <c r="AT136" s="216" t="s">
        <v>143</v>
      </c>
      <c r="AU136" s="216" t="s">
        <v>85</v>
      </c>
      <c r="AY136" s="18" t="s">
        <v>140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83</v>
      </c>
      <c r="BK136" s="217">
        <f>ROUND(I136*H136,2)</f>
        <v>0</v>
      </c>
      <c r="BL136" s="18" t="s">
        <v>195</v>
      </c>
      <c r="BM136" s="216" t="s">
        <v>247</v>
      </c>
    </row>
    <row r="137" s="2" customFormat="1">
      <c r="A137" s="39"/>
      <c r="B137" s="40"/>
      <c r="C137" s="41"/>
      <c r="D137" s="218" t="s">
        <v>149</v>
      </c>
      <c r="E137" s="41"/>
      <c r="F137" s="219" t="s">
        <v>691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85</v>
      </c>
    </row>
    <row r="138" s="2" customFormat="1" ht="16.5" customHeight="1">
      <c r="A138" s="39"/>
      <c r="B138" s="40"/>
      <c r="C138" s="205" t="s">
        <v>248</v>
      </c>
      <c r="D138" s="205" t="s">
        <v>143</v>
      </c>
      <c r="E138" s="206" t="s">
        <v>692</v>
      </c>
      <c r="F138" s="207" t="s">
        <v>693</v>
      </c>
      <c r="G138" s="208" t="s">
        <v>279</v>
      </c>
      <c r="H138" s="209">
        <v>146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46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195</v>
      </c>
      <c r="AT138" s="216" t="s">
        <v>143</v>
      </c>
      <c r="AU138" s="216" t="s">
        <v>85</v>
      </c>
      <c r="AY138" s="18" t="s">
        <v>140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83</v>
      </c>
      <c r="BK138" s="217">
        <f>ROUND(I138*H138,2)</f>
        <v>0</v>
      </c>
      <c r="BL138" s="18" t="s">
        <v>195</v>
      </c>
      <c r="BM138" s="216" t="s">
        <v>251</v>
      </c>
    </row>
    <row r="139" s="2" customFormat="1">
      <c r="A139" s="39"/>
      <c r="B139" s="40"/>
      <c r="C139" s="41"/>
      <c r="D139" s="218" t="s">
        <v>149</v>
      </c>
      <c r="E139" s="41"/>
      <c r="F139" s="219" t="s">
        <v>693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149</v>
      </c>
      <c r="AU139" s="18" t="s">
        <v>85</v>
      </c>
    </row>
    <row r="140" s="2" customFormat="1" ht="16.5" customHeight="1">
      <c r="A140" s="39"/>
      <c r="B140" s="40"/>
      <c r="C140" s="247" t="s">
        <v>201</v>
      </c>
      <c r="D140" s="247" t="s">
        <v>244</v>
      </c>
      <c r="E140" s="248" t="s">
        <v>694</v>
      </c>
      <c r="F140" s="249" t="s">
        <v>695</v>
      </c>
      <c r="G140" s="250" t="s">
        <v>279</v>
      </c>
      <c r="H140" s="251">
        <v>20</v>
      </c>
      <c r="I140" s="252"/>
      <c r="J140" s="253">
        <f>ROUND(I140*H140,2)</f>
        <v>0</v>
      </c>
      <c r="K140" s="249" t="s">
        <v>19</v>
      </c>
      <c r="L140" s="254"/>
      <c r="M140" s="255" t="s">
        <v>19</v>
      </c>
      <c r="N140" s="256" t="s">
        <v>46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247</v>
      </c>
      <c r="AT140" s="216" t="s">
        <v>244</v>
      </c>
      <c r="AU140" s="216" t="s">
        <v>85</v>
      </c>
      <c r="AY140" s="18" t="s">
        <v>140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83</v>
      </c>
      <c r="BK140" s="217">
        <f>ROUND(I140*H140,2)</f>
        <v>0</v>
      </c>
      <c r="BL140" s="18" t="s">
        <v>195</v>
      </c>
      <c r="BM140" s="216" t="s">
        <v>257</v>
      </c>
    </row>
    <row r="141" s="2" customFormat="1">
      <c r="A141" s="39"/>
      <c r="B141" s="40"/>
      <c r="C141" s="41"/>
      <c r="D141" s="218" t="s">
        <v>149</v>
      </c>
      <c r="E141" s="41"/>
      <c r="F141" s="219" t="s">
        <v>695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149</v>
      </c>
      <c r="AU141" s="18" t="s">
        <v>85</v>
      </c>
    </row>
    <row r="142" s="2" customFormat="1" ht="16.5" customHeight="1">
      <c r="A142" s="39"/>
      <c r="B142" s="40"/>
      <c r="C142" s="247" t="s">
        <v>261</v>
      </c>
      <c r="D142" s="247" t="s">
        <v>244</v>
      </c>
      <c r="E142" s="248" t="s">
        <v>696</v>
      </c>
      <c r="F142" s="249" t="s">
        <v>697</v>
      </c>
      <c r="G142" s="250" t="s">
        <v>279</v>
      </c>
      <c r="H142" s="251">
        <v>124</v>
      </c>
      <c r="I142" s="252"/>
      <c r="J142" s="253">
        <f>ROUND(I142*H142,2)</f>
        <v>0</v>
      </c>
      <c r="K142" s="249" t="s">
        <v>19</v>
      </c>
      <c r="L142" s="254"/>
      <c r="M142" s="255" t="s">
        <v>19</v>
      </c>
      <c r="N142" s="256" t="s">
        <v>46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247</v>
      </c>
      <c r="AT142" s="216" t="s">
        <v>244</v>
      </c>
      <c r="AU142" s="216" t="s">
        <v>85</v>
      </c>
      <c r="AY142" s="18" t="s">
        <v>140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83</v>
      </c>
      <c r="BK142" s="217">
        <f>ROUND(I142*H142,2)</f>
        <v>0</v>
      </c>
      <c r="BL142" s="18" t="s">
        <v>195</v>
      </c>
      <c r="BM142" s="216" t="s">
        <v>264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697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85</v>
      </c>
    </row>
    <row r="144" s="2" customFormat="1" ht="16.5" customHeight="1">
      <c r="A144" s="39"/>
      <c r="B144" s="40"/>
      <c r="C144" s="205" t="s">
        <v>206</v>
      </c>
      <c r="D144" s="205" t="s">
        <v>143</v>
      </c>
      <c r="E144" s="206" t="s">
        <v>698</v>
      </c>
      <c r="F144" s="207" t="s">
        <v>699</v>
      </c>
      <c r="G144" s="208" t="s">
        <v>279</v>
      </c>
      <c r="H144" s="209">
        <v>180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46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195</v>
      </c>
      <c r="AT144" s="216" t="s">
        <v>143</v>
      </c>
      <c r="AU144" s="216" t="s">
        <v>85</v>
      </c>
      <c r="AY144" s="18" t="s">
        <v>140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83</v>
      </c>
      <c r="BK144" s="217">
        <f>ROUND(I144*H144,2)</f>
        <v>0</v>
      </c>
      <c r="BL144" s="18" t="s">
        <v>195</v>
      </c>
      <c r="BM144" s="216" t="s">
        <v>269</v>
      </c>
    </row>
    <row r="145" s="2" customFormat="1">
      <c r="A145" s="39"/>
      <c r="B145" s="40"/>
      <c r="C145" s="41"/>
      <c r="D145" s="218" t="s">
        <v>149</v>
      </c>
      <c r="E145" s="41"/>
      <c r="F145" s="219" t="s">
        <v>699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149</v>
      </c>
      <c r="AU145" s="18" t="s">
        <v>85</v>
      </c>
    </row>
    <row r="146" s="2" customFormat="1" ht="16.5" customHeight="1">
      <c r="A146" s="39"/>
      <c r="B146" s="40"/>
      <c r="C146" s="247" t="s">
        <v>7</v>
      </c>
      <c r="D146" s="247" t="s">
        <v>244</v>
      </c>
      <c r="E146" s="248" t="s">
        <v>700</v>
      </c>
      <c r="F146" s="249" t="s">
        <v>701</v>
      </c>
      <c r="G146" s="250" t="s">
        <v>279</v>
      </c>
      <c r="H146" s="251">
        <v>66</v>
      </c>
      <c r="I146" s="252"/>
      <c r="J146" s="253">
        <f>ROUND(I146*H146,2)</f>
        <v>0</v>
      </c>
      <c r="K146" s="249" t="s">
        <v>19</v>
      </c>
      <c r="L146" s="254"/>
      <c r="M146" s="255" t="s">
        <v>19</v>
      </c>
      <c r="N146" s="256" t="s">
        <v>46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247</v>
      </c>
      <c r="AT146" s="216" t="s">
        <v>244</v>
      </c>
      <c r="AU146" s="216" t="s">
        <v>85</v>
      </c>
      <c r="AY146" s="18" t="s">
        <v>140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83</v>
      </c>
      <c r="BK146" s="217">
        <f>ROUND(I146*H146,2)</f>
        <v>0</v>
      </c>
      <c r="BL146" s="18" t="s">
        <v>195</v>
      </c>
      <c r="BM146" s="216" t="s">
        <v>274</v>
      </c>
    </row>
    <row r="147" s="2" customFormat="1">
      <c r="A147" s="39"/>
      <c r="B147" s="40"/>
      <c r="C147" s="41"/>
      <c r="D147" s="218" t="s">
        <v>149</v>
      </c>
      <c r="E147" s="41"/>
      <c r="F147" s="219" t="s">
        <v>701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149</v>
      </c>
      <c r="AU147" s="18" t="s">
        <v>85</v>
      </c>
    </row>
    <row r="148" s="2" customFormat="1" ht="16.5" customHeight="1">
      <c r="A148" s="39"/>
      <c r="B148" s="40"/>
      <c r="C148" s="247" t="s">
        <v>212</v>
      </c>
      <c r="D148" s="247" t="s">
        <v>244</v>
      </c>
      <c r="E148" s="248" t="s">
        <v>702</v>
      </c>
      <c r="F148" s="249" t="s">
        <v>703</v>
      </c>
      <c r="G148" s="250" t="s">
        <v>279</v>
      </c>
      <c r="H148" s="251">
        <v>17</v>
      </c>
      <c r="I148" s="252"/>
      <c r="J148" s="253">
        <f>ROUND(I148*H148,2)</f>
        <v>0</v>
      </c>
      <c r="K148" s="249" t="s">
        <v>19</v>
      </c>
      <c r="L148" s="254"/>
      <c r="M148" s="255" t="s">
        <v>19</v>
      </c>
      <c r="N148" s="256" t="s">
        <v>46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247</v>
      </c>
      <c r="AT148" s="216" t="s">
        <v>244</v>
      </c>
      <c r="AU148" s="216" t="s">
        <v>85</v>
      </c>
      <c r="AY148" s="18" t="s">
        <v>140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83</v>
      </c>
      <c r="BK148" s="217">
        <f>ROUND(I148*H148,2)</f>
        <v>0</v>
      </c>
      <c r="BL148" s="18" t="s">
        <v>195</v>
      </c>
      <c r="BM148" s="216" t="s">
        <v>281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703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85</v>
      </c>
    </row>
    <row r="150" s="2" customFormat="1" ht="16.5" customHeight="1">
      <c r="A150" s="39"/>
      <c r="B150" s="40"/>
      <c r="C150" s="247" t="s">
        <v>286</v>
      </c>
      <c r="D150" s="247" t="s">
        <v>244</v>
      </c>
      <c r="E150" s="248" t="s">
        <v>704</v>
      </c>
      <c r="F150" s="249" t="s">
        <v>705</v>
      </c>
      <c r="G150" s="250" t="s">
        <v>279</v>
      </c>
      <c r="H150" s="251">
        <v>97</v>
      </c>
      <c r="I150" s="252"/>
      <c r="J150" s="253">
        <f>ROUND(I150*H150,2)</f>
        <v>0</v>
      </c>
      <c r="K150" s="249" t="s">
        <v>19</v>
      </c>
      <c r="L150" s="254"/>
      <c r="M150" s="255" t="s">
        <v>19</v>
      </c>
      <c r="N150" s="256" t="s">
        <v>46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247</v>
      </c>
      <c r="AT150" s="216" t="s">
        <v>244</v>
      </c>
      <c r="AU150" s="216" t="s">
        <v>85</v>
      </c>
      <c r="AY150" s="18" t="s">
        <v>140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83</v>
      </c>
      <c r="BK150" s="217">
        <f>ROUND(I150*H150,2)</f>
        <v>0</v>
      </c>
      <c r="BL150" s="18" t="s">
        <v>195</v>
      </c>
      <c r="BM150" s="216" t="s">
        <v>289</v>
      </c>
    </row>
    <row r="151" s="2" customFormat="1">
      <c r="A151" s="39"/>
      <c r="B151" s="40"/>
      <c r="C151" s="41"/>
      <c r="D151" s="218" t="s">
        <v>149</v>
      </c>
      <c r="E151" s="41"/>
      <c r="F151" s="219" t="s">
        <v>705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85</v>
      </c>
    </row>
    <row r="152" s="2" customFormat="1" ht="16.5" customHeight="1">
      <c r="A152" s="39"/>
      <c r="B152" s="40"/>
      <c r="C152" s="205" t="s">
        <v>219</v>
      </c>
      <c r="D152" s="205" t="s">
        <v>143</v>
      </c>
      <c r="E152" s="206" t="s">
        <v>706</v>
      </c>
      <c r="F152" s="207" t="s">
        <v>707</v>
      </c>
      <c r="G152" s="208" t="s">
        <v>279</v>
      </c>
      <c r="H152" s="209">
        <v>5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46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195</v>
      </c>
      <c r="AT152" s="216" t="s">
        <v>143</v>
      </c>
      <c r="AU152" s="216" t="s">
        <v>85</v>
      </c>
      <c r="AY152" s="18" t="s">
        <v>140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195</v>
      </c>
      <c r="BM152" s="216" t="s">
        <v>295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707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85</v>
      </c>
    </row>
    <row r="154" s="2" customFormat="1" ht="16.5" customHeight="1">
      <c r="A154" s="39"/>
      <c r="B154" s="40"/>
      <c r="C154" s="247" t="s">
        <v>300</v>
      </c>
      <c r="D154" s="247" t="s">
        <v>244</v>
      </c>
      <c r="E154" s="248" t="s">
        <v>878</v>
      </c>
      <c r="F154" s="249" t="s">
        <v>913</v>
      </c>
      <c r="G154" s="250" t="s">
        <v>279</v>
      </c>
      <c r="H154" s="251">
        <v>1</v>
      </c>
      <c r="I154" s="252"/>
      <c r="J154" s="253">
        <f>ROUND(I154*H154,2)</f>
        <v>0</v>
      </c>
      <c r="K154" s="249" t="s">
        <v>19</v>
      </c>
      <c r="L154" s="254"/>
      <c r="M154" s="255" t="s">
        <v>19</v>
      </c>
      <c r="N154" s="256" t="s">
        <v>46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247</v>
      </c>
      <c r="AT154" s="216" t="s">
        <v>244</v>
      </c>
      <c r="AU154" s="216" t="s">
        <v>85</v>
      </c>
      <c r="AY154" s="18" t="s">
        <v>140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83</v>
      </c>
      <c r="BK154" s="217">
        <f>ROUND(I154*H154,2)</f>
        <v>0</v>
      </c>
      <c r="BL154" s="18" t="s">
        <v>195</v>
      </c>
      <c r="BM154" s="216" t="s">
        <v>303</v>
      </c>
    </row>
    <row r="155" s="2" customFormat="1">
      <c r="A155" s="39"/>
      <c r="B155" s="40"/>
      <c r="C155" s="41"/>
      <c r="D155" s="218" t="s">
        <v>149</v>
      </c>
      <c r="E155" s="41"/>
      <c r="F155" s="219" t="s">
        <v>913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85</v>
      </c>
    </row>
    <row r="156" s="2" customFormat="1">
      <c r="A156" s="39"/>
      <c r="B156" s="40"/>
      <c r="C156" s="41"/>
      <c r="D156" s="218" t="s">
        <v>258</v>
      </c>
      <c r="E156" s="41"/>
      <c r="F156" s="257" t="s">
        <v>914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258</v>
      </c>
      <c r="AU156" s="18" t="s">
        <v>85</v>
      </c>
    </row>
    <row r="157" s="2" customFormat="1" ht="16.5" customHeight="1">
      <c r="A157" s="39"/>
      <c r="B157" s="40"/>
      <c r="C157" s="247" t="s">
        <v>229</v>
      </c>
      <c r="D157" s="247" t="s">
        <v>244</v>
      </c>
      <c r="E157" s="248" t="s">
        <v>915</v>
      </c>
      <c r="F157" s="249" t="s">
        <v>916</v>
      </c>
      <c r="G157" s="250" t="s">
        <v>279</v>
      </c>
      <c r="H157" s="251">
        <v>1</v>
      </c>
      <c r="I157" s="252"/>
      <c r="J157" s="253">
        <f>ROUND(I157*H157,2)</f>
        <v>0</v>
      </c>
      <c r="K157" s="249" t="s">
        <v>19</v>
      </c>
      <c r="L157" s="254"/>
      <c r="M157" s="255" t="s">
        <v>19</v>
      </c>
      <c r="N157" s="256" t="s">
        <v>46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247</v>
      </c>
      <c r="AT157" s="216" t="s">
        <v>244</v>
      </c>
      <c r="AU157" s="216" t="s">
        <v>85</v>
      </c>
      <c r="AY157" s="18" t="s">
        <v>140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83</v>
      </c>
      <c r="BK157" s="217">
        <f>ROUND(I157*H157,2)</f>
        <v>0</v>
      </c>
      <c r="BL157" s="18" t="s">
        <v>195</v>
      </c>
      <c r="BM157" s="216" t="s">
        <v>309</v>
      </c>
    </row>
    <row r="158" s="2" customFormat="1">
      <c r="A158" s="39"/>
      <c r="B158" s="40"/>
      <c r="C158" s="41"/>
      <c r="D158" s="218" t="s">
        <v>149</v>
      </c>
      <c r="E158" s="41"/>
      <c r="F158" s="219" t="s">
        <v>916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149</v>
      </c>
      <c r="AU158" s="18" t="s">
        <v>85</v>
      </c>
    </row>
    <row r="159" s="2" customFormat="1">
      <c r="A159" s="39"/>
      <c r="B159" s="40"/>
      <c r="C159" s="41"/>
      <c r="D159" s="218" t="s">
        <v>258</v>
      </c>
      <c r="E159" s="41"/>
      <c r="F159" s="257" t="s">
        <v>713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258</v>
      </c>
      <c r="AU159" s="18" t="s">
        <v>85</v>
      </c>
    </row>
    <row r="160" s="2" customFormat="1" ht="16.5" customHeight="1">
      <c r="A160" s="39"/>
      <c r="B160" s="40"/>
      <c r="C160" s="247" t="s">
        <v>311</v>
      </c>
      <c r="D160" s="247" t="s">
        <v>244</v>
      </c>
      <c r="E160" s="248" t="s">
        <v>917</v>
      </c>
      <c r="F160" s="249" t="s">
        <v>918</v>
      </c>
      <c r="G160" s="250" t="s">
        <v>279</v>
      </c>
      <c r="H160" s="251">
        <v>2</v>
      </c>
      <c r="I160" s="252"/>
      <c r="J160" s="253">
        <f>ROUND(I160*H160,2)</f>
        <v>0</v>
      </c>
      <c r="K160" s="249" t="s">
        <v>19</v>
      </c>
      <c r="L160" s="254"/>
      <c r="M160" s="255" t="s">
        <v>19</v>
      </c>
      <c r="N160" s="256" t="s">
        <v>46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247</v>
      </c>
      <c r="AT160" s="216" t="s">
        <v>244</v>
      </c>
      <c r="AU160" s="216" t="s">
        <v>85</v>
      </c>
      <c r="AY160" s="18" t="s">
        <v>140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83</v>
      </c>
      <c r="BK160" s="217">
        <f>ROUND(I160*H160,2)</f>
        <v>0</v>
      </c>
      <c r="BL160" s="18" t="s">
        <v>195</v>
      </c>
      <c r="BM160" s="216" t="s">
        <v>314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918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85</v>
      </c>
    </row>
    <row r="162" s="2" customFormat="1">
      <c r="A162" s="39"/>
      <c r="B162" s="40"/>
      <c r="C162" s="41"/>
      <c r="D162" s="218" t="s">
        <v>258</v>
      </c>
      <c r="E162" s="41"/>
      <c r="F162" s="257" t="s">
        <v>919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258</v>
      </c>
      <c r="AU162" s="18" t="s">
        <v>85</v>
      </c>
    </row>
    <row r="163" s="2" customFormat="1" ht="16.5" customHeight="1">
      <c r="A163" s="39"/>
      <c r="B163" s="40"/>
      <c r="C163" s="247" t="s">
        <v>234</v>
      </c>
      <c r="D163" s="247" t="s">
        <v>244</v>
      </c>
      <c r="E163" s="248" t="s">
        <v>920</v>
      </c>
      <c r="F163" s="249" t="s">
        <v>921</v>
      </c>
      <c r="G163" s="250" t="s">
        <v>279</v>
      </c>
      <c r="H163" s="251">
        <v>1</v>
      </c>
      <c r="I163" s="252"/>
      <c r="J163" s="253">
        <f>ROUND(I163*H163,2)</f>
        <v>0</v>
      </c>
      <c r="K163" s="249" t="s">
        <v>19</v>
      </c>
      <c r="L163" s="254"/>
      <c r="M163" s="255" t="s">
        <v>19</v>
      </c>
      <c r="N163" s="256" t="s">
        <v>46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247</v>
      </c>
      <c r="AT163" s="216" t="s">
        <v>244</v>
      </c>
      <c r="AU163" s="216" t="s">
        <v>85</v>
      </c>
      <c r="AY163" s="18" t="s">
        <v>140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83</v>
      </c>
      <c r="BK163" s="217">
        <f>ROUND(I163*H163,2)</f>
        <v>0</v>
      </c>
      <c r="BL163" s="18" t="s">
        <v>195</v>
      </c>
      <c r="BM163" s="216" t="s">
        <v>317</v>
      </c>
    </row>
    <row r="164" s="2" customFormat="1">
      <c r="A164" s="39"/>
      <c r="B164" s="40"/>
      <c r="C164" s="41"/>
      <c r="D164" s="218" t="s">
        <v>149</v>
      </c>
      <c r="E164" s="41"/>
      <c r="F164" s="219" t="s">
        <v>921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149</v>
      </c>
      <c r="AU164" s="18" t="s">
        <v>85</v>
      </c>
    </row>
    <row r="165" s="2" customFormat="1">
      <c r="A165" s="39"/>
      <c r="B165" s="40"/>
      <c r="C165" s="41"/>
      <c r="D165" s="218" t="s">
        <v>258</v>
      </c>
      <c r="E165" s="41"/>
      <c r="F165" s="257" t="s">
        <v>883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258</v>
      </c>
      <c r="AU165" s="18" t="s">
        <v>85</v>
      </c>
    </row>
    <row r="166" s="2" customFormat="1" ht="16.5" customHeight="1">
      <c r="A166" s="39"/>
      <c r="B166" s="40"/>
      <c r="C166" s="205" t="s">
        <v>318</v>
      </c>
      <c r="D166" s="205" t="s">
        <v>143</v>
      </c>
      <c r="E166" s="206" t="s">
        <v>717</v>
      </c>
      <c r="F166" s="207" t="s">
        <v>718</v>
      </c>
      <c r="G166" s="208" t="s">
        <v>279</v>
      </c>
      <c r="H166" s="209">
        <v>2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46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195</v>
      </c>
      <c r="AT166" s="216" t="s">
        <v>143</v>
      </c>
      <c r="AU166" s="216" t="s">
        <v>85</v>
      </c>
      <c r="AY166" s="18" t="s">
        <v>140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83</v>
      </c>
      <c r="BK166" s="217">
        <f>ROUND(I166*H166,2)</f>
        <v>0</v>
      </c>
      <c r="BL166" s="18" t="s">
        <v>195</v>
      </c>
      <c r="BM166" s="216" t="s">
        <v>321</v>
      </c>
    </row>
    <row r="167" s="2" customFormat="1">
      <c r="A167" s="39"/>
      <c r="B167" s="40"/>
      <c r="C167" s="41"/>
      <c r="D167" s="218" t="s">
        <v>149</v>
      </c>
      <c r="E167" s="41"/>
      <c r="F167" s="219" t="s">
        <v>718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149</v>
      </c>
      <c r="AU167" s="18" t="s">
        <v>85</v>
      </c>
    </row>
    <row r="168" s="2" customFormat="1" ht="16.5" customHeight="1">
      <c r="A168" s="39"/>
      <c r="B168" s="40"/>
      <c r="C168" s="247" t="s">
        <v>241</v>
      </c>
      <c r="D168" s="247" t="s">
        <v>244</v>
      </c>
      <c r="E168" s="248" t="s">
        <v>719</v>
      </c>
      <c r="F168" s="249" t="s">
        <v>720</v>
      </c>
      <c r="G168" s="250" t="s">
        <v>279</v>
      </c>
      <c r="H168" s="251">
        <v>2</v>
      </c>
      <c r="I168" s="252"/>
      <c r="J168" s="253">
        <f>ROUND(I168*H168,2)</f>
        <v>0</v>
      </c>
      <c r="K168" s="249" t="s">
        <v>19</v>
      </c>
      <c r="L168" s="254"/>
      <c r="M168" s="255" t="s">
        <v>19</v>
      </c>
      <c r="N168" s="256" t="s">
        <v>46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247</v>
      </c>
      <c r="AT168" s="216" t="s">
        <v>244</v>
      </c>
      <c r="AU168" s="216" t="s">
        <v>85</v>
      </c>
      <c r="AY168" s="18" t="s">
        <v>140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83</v>
      </c>
      <c r="BK168" s="217">
        <f>ROUND(I168*H168,2)</f>
        <v>0</v>
      </c>
      <c r="BL168" s="18" t="s">
        <v>195</v>
      </c>
      <c r="BM168" s="216" t="s">
        <v>324</v>
      </c>
    </row>
    <row r="169" s="2" customFormat="1">
      <c r="A169" s="39"/>
      <c r="B169" s="40"/>
      <c r="C169" s="41"/>
      <c r="D169" s="218" t="s">
        <v>149</v>
      </c>
      <c r="E169" s="41"/>
      <c r="F169" s="219" t="s">
        <v>720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149</v>
      </c>
      <c r="AU169" s="18" t="s">
        <v>85</v>
      </c>
    </row>
    <row r="170" s="2" customFormat="1" ht="16.5" customHeight="1">
      <c r="A170" s="39"/>
      <c r="B170" s="40"/>
      <c r="C170" s="205" t="s">
        <v>327</v>
      </c>
      <c r="D170" s="205" t="s">
        <v>143</v>
      </c>
      <c r="E170" s="206" t="s">
        <v>721</v>
      </c>
      <c r="F170" s="207" t="s">
        <v>722</v>
      </c>
      <c r="G170" s="208" t="s">
        <v>268</v>
      </c>
      <c r="H170" s="209">
        <v>479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46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195</v>
      </c>
      <c r="AT170" s="216" t="s">
        <v>143</v>
      </c>
      <c r="AU170" s="216" t="s">
        <v>85</v>
      </c>
      <c r="AY170" s="18" t="s">
        <v>140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83</v>
      </c>
      <c r="BK170" s="217">
        <f>ROUND(I170*H170,2)</f>
        <v>0</v>
      </c>
      <c r="BL170" s="18" t="s">
        <v>195</v>
      </c>
      <c r="BM170" s="216" t="s">
        <v>330</v>
      </c>
    </row>
    <row r="171" s="2" customFormat="1">
      <c r="A171" s="39"/>
      <c r="B171" s="40"/>
      <c r="C171" s="41"/>
      <c r="D171" s="218" t="s">
        <v>149</v>
      </c>
      <c r="E171" s="41"/>
      <c r="F171" s="219" t="s">
        <v>722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149</v>
      </c>
      <c r="AU171" s="18" t="s">
        <v>85</v>
      </c>
    </row>
    <row r="172" s="2" customFormat="1" ht="16.5" customHeight="1">
      <c r="A172" s="39"/>
      <c r="B172" s="40"/>
      <c r="C172" s="247" t="s">
        <v>247</v>
      </c>
      <c r="D172" s="247" t="s">
        <v>244</v>
      </c>
      <c r="E172" s="248" t="s">
        <v>723</v>
      </c>
      <c r="F172" s="249" t="s">
        <v>724</v>
      </c>
      <c r="G172" s="250" t="s">
        <v>480</v>
      </c>
      <c r="H172" s="251">
        <v>64.230000000000004</v>
      </c>
      <c r="I172" s="252"/>
      <c r="J172" s="253">
        <f>ROUND(I172*H172,2)</f>
        <v>0</v>
      </c>
      <c r="K172" s="249" t="s">
        <v>19</v>
      </c>
      <c r="L172" s="254"/>
      <c r="M172" s="255" t="s">
        <v>19</v>
      </c>
      <c r="N172" s="256" t="s">
        <v>46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247</v>
      </c>
      <c r="AT172" s="216" t="s">
        <v>244</v>
      </c>
      <c r="AU172" s="216" t="s">
        <v>85</v>
      </c>
      <c r="AY172" s="18" t="s">
        <v>140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83</v>
      </c>
      <c r="BK172" s="217">
        <f>ROUND(I172*H172,2)</f>
        <v>0</v>
      </c>
      <c r="BL172" s="18" t="s">
        <v>195</v>
      </c>
      <c r="BM172" s="216" t="s">
        <v>364</v>
      </c>
    </row>
    <row r="173" s="2" customFormat="1">
      <c r="A173" s="39"/>
      <c r="B173" s="40"/>
      <c r="C173" s="41"/>
      <c r="D173" s="218" t="s">
        <v>149</v>
      </c>
      <c r="E173" s="41"/>
      <c r="F173" s="219" t="s">
        <v>724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149</v>
      </c>
      <c r="AU173" s="18" t="s">
        <v>85</v>
      </c>
    </row>
    <row r="174" s="2" customFormat="1" ht="16.5" customHeight="1">
      <c r="A174" s="39"/>
      <c r="B174" s="40"/>
      <c r="C174" s="205" t="s">
        <v>339</v>
      </c>
      <c r="D174" s="205" t="s">
        <v>143</v>
      </c>
      <c r="E174" s="206" t="s">
        <v>725</v>
      </c>
      <c r="F174" s="207" t="s">
        <v>726</v>
      </c>
      <c r="G174" s="208" t="s">
        <v>279</v>
      </c>
      <c r="H174" s="209">
        <v>89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46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195</v>
      </c>
      <c r="AT174" s="216" t="s">
        <v>143</v>
      </c>
      <c r="AU174" s="216" t="s">
        <v>85</v>
      </c>
      <c r="AY174" s="18" t="s">
        <v>140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83</v>
      </c>
      <c r="BK174" s="217">
        <f>ROUND(I174*H174,2)</f>
        <v>0</v>
      </c>
      <c r="BL174" s="18" t="s">
        <v>195</v>
      </c>
      <c r="BM174" s="216" t="s">
        <v>424</v>
      </c>
    </row>
    <row r="175" s="2" customFormat="1">
      <c r="A175" s="39"/>
      <c r="B175" s="40"/>
      <c r="C175" s="41"/>
      <c r="D175" s="218" t="s">
        <v>149</v>
      </c>
      <c r="E175" s="41"/>
      <c r="F175" s="219" t="s">
        <v>726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85</v>
      </c>
    </row>
    <row r="176" s="2" customFormat="1" ht="16.5" customHeight="1">
      <c r="A176" s="39"/>
      <c r="B176" s="40"/>
      <c r="C176" s="247" t="s">
        <v>251</v>
      </c>
      <c r="D176" s="247" t="s">
        <v>244</v>
      </c>
      <c r="E176" s="248" t="s">
        <v>727</v>
      </c>
      <c r="F176" s="249" t="s">
        <v>728</v>
      </c>
      <c r="G176" s="250" t="s">
        <v>279</v>
      </c>
      <c r="H176" s="251">
        <v>89</v>
      </c>
      <c r="I176" s="252"/>
      <c r="J176" s="253">
        <f>ROUND(I176*H176,2)</f>
        <v>0</v>
      </c>
      <c r="K176" s="249" t="s">
        <v>19</v>
      </c>
      <c r="L176" s="254"/>
      <c r="M176" s="255" t="s">
        <v>19</v>
      </c>
      <c r="N176" s="256" t="s">
        <v>46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247</v>
      </c>
      <c r="AT176" s="216" t="s">
        <v>244</v>
      </c>
      <c r="AU176" s="216" t="s">
        <v>85</v>
      </c>
      <c r="AY176" s="18" t="s">
        <v>140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83</v>
      </c>
      <c r="BK176" s="217">
        <f>ROUND(I176*H176,2)</f>
        <v>0</v>
      </c>
      <c r="BL176" s="18" t="s">
        <v>195</v>
      </c>
      <c r="BM176" s="216" t="s">
        <v>450</v>
      </c>
    </row>
    <row r="177" s="2" customFormat="1">
      <c r="A177" s="39"/>
      <c r="B177" s="40"/>
      <c r="C177" s="41"/>
      <c r="D177" s="218" t="s">
        <v>149</v>
      </c>
      <c r="E177" s="41"/>
      <c r="F177" s="219" t="s">
        <v>728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149</v>
      </c>
      <c r="AU177" s="18" t="s">
        <v>85</v>
      </c>
    </row>
    <row r="178" s="2" customFormat="1" ht="16.5" customHeight="1">
      <c r="A178" s="39"/>
      <c r="B178" s="40"/>
      <c r="C178" s="205" t="s">
        <v>349</v>
      </c>
      <c r="D178" s="205" t="s">
        <v>143</v>
      </c>
      <c r="E178" s="206" t="s">
        <v>729</v>
      </c>
      <c r="F178" s="207" t="s">
        <v>730</v>
      </c>
      <c r="G178" s="208" t="s">
        <v>279</v>
      </c>
      <c r="H178" s="209">
        <v>16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46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195</v>
      </c>
      <c r="AT178" s="216" t="s">
        <v>143</v>
      </c>
      <c r="AU178" s="216" t="s">
        <v>85</v>
      </c>
      <c r="AY178" s="18" t="s">
        <v>140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83</v>
      </c>
      <c r="BK178" s="217">
        <f>ROUND(I178*H178,2)</f>
        <v>0</v>
      </c>
      <c r="BL178" s="18" t="s">
        <v>195</v>
      </c>
      <c r="BM178" s="216" t="s">
        <v>453</v>
      </c>
    </row>
    <row r="179" s="2" customFormat="1">
      <c r="A179" s="39"/>
      <c r="B179" s="40"/>
      <c r="C179" s="41"/>
      <c r="D179" s="218" t="s">
        <v>149</v>
      </c>
      <c r="E179" s="41"/>
      <c r="F179" s="219" t="s">
        <v>730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85</v>
      </c>
    </row>
    <row r="180" s="2" customFormat="1" ht="16.5" customHeight="1">
      <c r="A180" s="39"/>
      <c r="B180" s="40"/>
      <c r="C180" s="247" t="s">
        <v>257</v>
      </c>
      <c r="D180" s="247" t="s">
        <v>244</v>
      </c>
      <c r="E180" s="248" t="s">
        <v>731</v>
      </c>
      <c r="F180" s="249" t="s">
        <v>732</v>
      </c>
      <c r="G180" s="250" t="s">
        <v>279</v>
      </c>
      <c r="H180" s="251">
        <v>16</v>
      </c>
      <c r="I180" s="252"/>
      <c r="J180" s="253">
        <f>ROUND(I180*H180,2)</f>
        <v>0</v>
      </c>
      <c r="K180" s="249" t="s">
        <v>19</v>
      </c>
      <c r="L180" s="254"/>
      <c r="M180" s="255" t="s">
        <v>19</v>
      </c>
      <c r="N180" s="256" t="s">
        <v>46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247</v>
      </c>
      <c r="AT180" s="216" t="s">
        <v>244</v>
      </c>
      <c r="AU180" s="216" t="s">
        <v>85</v>
      </c>
      <c r="AY180" s="18" t="s">
        <v>140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83</v>
      </c>
      <c r="BK180" s="217">
        <f>ROUND(I180*H180,2)</f>
        <v>0</v>
      </c>
      <c r="BL180" s="18" t="s">
        <v>195</v>
      </c>
      <c r="BM180" s="216" t="s">
        <v>455</v>
      </c>
    </row>
    <row r="181" s="2" customFormat="1">
      <c r="A181" s="39"/>
      <c r="B181" s="40"/>
      <c r="C181" s="41"/>
      <c r="D181" s="218" t="s">
        <v>149</v>
      </c>
      <c r="E181" s="41"/>
      <c r="F181" s="219" t="s">
        <v>732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149</v>
      </c>
      <c r="AU181" s="18" t="s">
        <v>85</v>
      </c>
    </row>
    <row r="182" s="2" customFormat="1" ht="16.5" customHeight="1">
      <c r="A182" s="39"/>
      <c r="B182" s="40"/>
      <c r="C182" s="205" t="s">
        <v>361</v>
      </c>
      <c r="D182" s="205" t="s">
        <v>143</v>
      </c>
      <c r="E182" s="206" t="s">
        <v>733</v>
      </c>
      <c r="F182" s="207" t="s">
        <v>734</v>
      </c>
      <c r="G182" s="208" t="s">
        <v>279</v>
      </c>
      <c r="H182" s="209">
        <v>20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46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195</v>
      </c>
      <c r="AT182" s="216" t="s">
        <v>143</v>
      </c>
      <c r="AU182" s="216" t="s">
        <v>85</v>
      </c>
      <c r="AY182" s="18" t="s">
        <v>140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83</v>
      </c>
      <c r="BK182" s="217">
        <f>ROUND(I182*H182,2)</f>
        <v>0</v>
      </c>
      <c r="BL182" s="18" t="s">
        <v>195</v>
      </c>
      <c r="BM182" s="216" t="s">
        <v>456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734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85</v>
      </c>
    </row>
    <row r="184" s="2" customFormat="1" ht="16.5" customHeight="1">
      <c r="A184" s="39"/>
      <c r="B184" s="40"/>
      <c r="C184" s="247" t="s">
        <v>264</v>
      </c>
      <c r="D184" s="247" t="s">
        <v>244</v>
      </c>
      <c r="E184" s="248" t="s">
        <v>735</v>
      </c>
      <c r="F184" s="249" t="s">
        <v>736</v>
      </c>
      <c r="G184" s="250" t="s">
        <v>279</v>
      </c>
      <c r="H184" s="251">
        <v>20</v>
      </c>
      <c r="I184" s="252"/>
      <c r="J184" s="253">
        <f>ROUND(I184*H184,2)</f>
        <v>0</v>
      </c>
      <c r="K184" s="249" t="s">
        <v>19</v>
      </c>
      <c r="L184" s="254"/>
      <c r="M184" s="255" t="s">
        <v>19</v>
      </c>
      <c r="N184" s="256" t="s">
        <v>46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247</v>
      </c>
      <c r="AT184" s="216" t="s">
        <v>244</v>
      </c>
      <c r="AU184" s="216" t="s">
        <v>85</v>
      </c>
      <c r="AY184" s="18" t="s">
        <v>140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83</v>
      </c>
      <c r="BK184" s="217">
        <f>ROUND(I184*H184,2)</f>
        <v>0</v>
      </c>
      <c r="BL184" s="18" t="s">
        <v>195</v>
      </c>
      <c r="BM184" s="216" t="s">
        <v>458</v>
      </c>
    </row>
    <row r="185" s="2" customFormat="1">
      <c r="A185" s="39"/>
      <c r="B185" s="40"/>
      <c r="C185" s="41"/>
      <c r="D185" s="218" t="s">
        <v>149</v>
      </c>
      <c r="E185" s="41"/>
      <c r="F185" s="219" t="s">
        <v>736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149</v>
      </c>
      <c r="AU185" s="18" t="s">
        <v>85</v>
      </c>
    </row>
    <row r="186" s="2" customFormat="1" ht="16.5" customHeight="1">
      <c r="A186" s="39"/>
      <c r="B186" s="40"/>
      <c r="C186" s="205" t="s">
        <v>462</v>
      </c>
      <c r="D186" s="205" t="s">
        <v>143</v>
      </c>
      <c r="E186" s="206" t="s">
        <v>884</v>
      </c>
      <c r="F186" s="207" t="s">
        <v>885</v>
      </c>
      <c r="G186" s="208" t="s">
        <v>279</v>
      </c>
      <c r="H186" s="209">
        <v>6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46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195</v>
      </c>
      <c r="AT186" s="216" t="s">
        <v>143</v>
      </c>
      <c r="AU186" s="216" t="s">
        <v>85</v>
      </c>
      <c r="AY186" s="18" t="s">
        <v>140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83</v>
      </c>
      <c r="BK186" s="217">
        <f>ROUND(I186*H186,2)</f>
        <v>0</v>
      </c>
      <c r="BL186" s="18" t="s">
        <v>195</v>
      </c>
      <c r="BM186" s="216" t="s">
        <v>460</v>
      </c>
    </row>
    <row r="187" s="2" customFormat="1">
      <c r="A187" s="39"/>
      <c r="B187" s="40"/>
      <c r="C187" s="41"/>
      <c r="D187" s="218" t="s">
        <v>149</v>
      </c>
      <c r="E187" s="41"/>
      <c r="F187" s="219" t="s">
        <v>885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149</v>
      </c>
      <c r="AU187" s="18" t="s">
        <v>85</v>
      </c>
    </row>
    <row r="188" s="2" customFormat="1" ht="16.5" customHeight="1">
      <c r="A188" s="39"/>
      <c r="B188" s="40"/>
      <c r="C188" s="247" t="s">
        <v>269</v>
      </c>
      <c r="D188" s="247" t="s">
        <v>244</v>
      </c>
      <c r="E188" s="248" t="s">
        <v>886</v>
      </c>
      <c r="F188" s="249" t="s">
        <v>887</v>
      </c>
      <c r="G188" s="250" t="s">
        <v>279</v>
      </c>
      <c r="H188" s="251">
        <v>6</v>
      </c>
      <c r="I188" s="252"/>
      <c r="J188" s="253">
        <f>ROUND(I188*H188,2)</f>
        <v>0</v>
      </c>
      <c r="K188" s="249" t="s">
        <v>19</v>
      </c>
      <c r="L188" s="254"/>
      <c r="M188" s="255" t="s">
        <v>19</v>
      </c>
      <c r="N188" s="256" t="s">
        <v>46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247</v>
      </c>
      <c r="AT188" s="216" t="s">
        <v>244</v>
      </c>
      <c r="AU188" s="216" t="s">
        <v>85</v>
      </c>
      <c r="AY188" s="18" t="s">
        <v>140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83</v>
      </c>
      <c r="BK188" s="217">
        <f>ROUND(I188*H188,2)</f>
        <v>0</v>
      </c>
      <c r="BL188" s="18" t="s">
        <v>195</v>
      </c>
      <c r="BM188" s="216" t="s">
        <v>463</v>
      </c>
    </row>
    <row r="189" s="2" customFormat="1">
      <c r="A189" s="39"/>
      <c r="B189" s="40"/>
      <c r="C189" s="41"/>
      <c r="D189" s="218" t="s">
        <v>149</v>
      </c>
      <c r="E189" s="41"/>
      <c r="F189" s="219" t="s">
        <v>887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149</v>
      </c>
      <c r="AU189" s="18" t="s">
        <v>85</v>
      </c>
    </row>
    <row r="190" s="2" customFormat="1" ht="16.5" customHeight="1">
      <c r="A190" s="39"/>
      <c r="B190" s="40"/>
      <c r="C190" s="247" t="s">
        <v>468</v>
      </c>
      <c r="D190" s="247" t="s">
        <v>244</v>
      </c>
      <c r="E190" s="248" t="s">
        <v>888</v>
      </c>
      <c r="F190" s="249" t="s">
        <v>889</v>
      </c>
      <c r="G190" s="250" t="s">
        <v>279</v>
      </c>
      <c r="H190" s="251">
        <v>12</v>
      </c>
      <c r="I190" s="252"/>
      <c r="J190" s="253">
        <f>ROUND(I190*H190,2)</f>
        <v>0</v>
      </c>
      <c r="K190" s="249" t="s">
        <v>19</v>
      </c>
      <c r="L190" s="254"/>
      <c r="M190" s="255" t="s">
        <v>19</v>
      </c>
      <c r="N190" s="256" t="s">
        <v>46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247</v>
      </c>
      <c r="AT190" s="216" t="s">
        <v>244</v>
      </c>
      <c r="AU190" s="216" t="s">
        <v>85</v>
      </c>
      <c r="AY190" s="18" t="s">
        <v>140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83</v>
      </c>
      <c r="BK190" s="217">
        <f>ROUND(I190*H190,2)</f>
        <v>0</v>
      </c>
      <c r="BL190" s="18" t="s">
        <v>195</v>
      </c>
      <c r="BM190" s="216" t="s">
        <v>466</v>
      </c>
    </row>
    <row r="191" s="2" customFormat="1">
      <c r="A191" s="39"/>
      <c r="B191" s="40"/>
      <c r="C191" s="41"/>
      <c r="D191" s="218" t="s">
        <v>149</v>
      </c>
      <c r="E191" s="41"/>
      <c r="F191" s="219" t="s">
        <v>889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149</v>
      </c>
      <c r="AU191" s="18" t="s">
        <v>85</v>
      </c>
    </row>
    <row r="192" s="2" customFormat="1" ht="16.5" customHeight="1">
      <c r="A192" s="39"/>
      <c r="B192" s="40"/>
      <c r="C192" s="205" t="s">
        <v>274</v>
      </c>
      <c r="D192" s="205" t="s">
        <v>143</v>
      </c>
      <c r="E192" s="206" t="s">
        <v>890</v>
      </c>
      <c r="F192" s="207" t="s">
        <v>891</v>
      </c>
      <c r="G192" s="208" t="s">
        <v>279</v>
      </c>
      <c r="H192" s="209">
        <v>6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46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195</v>
      </c>
      <c r="AT192" s="216" t="s">
        <v>143</v>
      </c>
      <c r="AU192" s="216" t="s">
        <v>85</v>
      </c>
      <c r="AY192" s="18" t="s">
        <v>140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83</v>
      </c>
      <c r="BK192" s="217">
        <f>ROUND(I192*H192,2)</f>
        <v>0</v>
      </c>
      <c r="BL192" s="18" t="s">
        <v>195</v>
      </c>
      <c r="BM192" s="216" t="s">
        <v>470</v>
      </c>
    </row>
    <row r="193" s="2" customFormat="1">
      <c r="A193" s="39"/>
      <c r="B193" s="40"/>
      <c r="C193" s="41"/>
      <c r="D193" s="218" t="s">
        <v>149</v>
      </c>
      <c r="E193" s="41"/>
      <c r="F193" s="219" t="s">
        <v>891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149</v>
      </c>
      <c r="AU193" s="18" t="s">
        <v>85</v>
      </c>
    </row>
    <row r="194" s="2" customFormat="1" ht="16.5" customHeight="1">
      <c r="A194" s="39"/>
      <c r="B194" s="40"/>
      <c r="C194" s="247" t="s">
        <v>488</v>
      </c>
      <c r="D194" s="247" t="s">
        <v>244</v>
      </c>
      <c r="E194" s="248" t="s">
        <v>892</v>
      </c>
      <c r="F194" s="249" t="s">
        <v>893</v>
      </c>
      <c r="G194" s="250" t="s">
        <v>279</v>
      </c>
      <c r="H194" s="251">
        <v>6</v>
      </c>
      <c r="I194" s="252"/>
      <c r="J194" s="253">
        <f>ROUND(I194*H194,2)</f>
        <v>0</v>
      </c>
      <c r="K194" s="249" t="s">
        <v>19</v>
      </c>
      <c r="L194" s="254"/>
      <c r="M194" s="255" t="s">
        <v>19</v>
      </c>
      <c r="N194" s="256" t="s">
        <v>46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247</v>
      </c>
      <c r="AT194" s="216" t="s">
        <v>244</v>
      </c>
      <c r="AU194" s="216" t="s">
        <v>85</v>
      </c>
      <c r="AY194" s="18" t="s">
        <v>140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83</v>
      </c>
      <c r="BK194" s="217">
        <f>ROUND(I194*H194,2)</f>
        <v>0</v>
      </c>
      <c r="BL194" s="18" t="s">
        <v>195</v>
      </c>
      <c r="BM194" s="216" t="s">
        <v>481</v>
      </c>
    </row>
    <row r="195" s="2" customFormat="1">
      <c r="A195" s="39"/>
      <c r="B195" s="40"/>
      <c r="C195" s="41"/>
      <c r="D195" s="218" t="s">
        <v>149</v>
      </c>
      <c r="E195" s="41"/>
      <c r="F195" s="219" t="s">
        <v>893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149</v>
      </c>
      <c r="AU195" s="18" t="s">
        <v>85</v>
      </c>
    </row>
    <row r="196" s="2" customFormat="1" ht="16.5" customHeight="1">
      <c r="A196" s="39"/>
      <c r="B196" s="40"/>
      <c r="C196" s="205" t="s">
        <v>281</v>
      </c>
      <c r="D196" s="205" t="s">
        <v>143</v>
      </c>
      <c r="E196" s="206" t="s">
        <v>737</v>
      </c>
      <c r="F196" s="207" t="s">
        <v>738</v>
      </c>
      <c r="G196" s="208" t="s">
        <v>268</v>
      </c>
      <c r="H196" s="209">
        <v>372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46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195</v>
      </c>
      <c r="AT196" s="216" t="s">
        <v>143</v>
      </c>
      <c r="AU196" s="216" t="s">
        <v>85</v>
      </c>
      <c r="AY196" s="18" t="s">
        <v>140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83</v>
      </c>
      <c r="BK196" s="217">
        <f>ROUND(I196*H196,2)</f>
        <v>0</v>
      </c>
      <c r="BL196" s="18" t="s">
        <v>195</v>
      </c>
      <c r="BM196" s="216" t="s">
        <v>485</v>
      </c>
    </row>
    <row r="197" s="2" customFormat="1">
      <c r="A197" s="39"/>
      <c r="B197" s="40"/>
      <c r="C197" s="41"/>
      <c r="D197" s="218" t="s">
        <v>149</v>
      </c>
      <c r="E197" s="41"/>
      <c r="F197" s="219" t="s">
        <v>738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149</v>
      </c>
      <c r="AU197" s="18" t="s">
        <v>85</v>
      </c>
    </row>
    <row r="198" s="2" customFormat="1" ht="16.5" customHeight="1">
      <c r="A198" s="39"/>
      <c r="B198" s="40"/>
      <c r="C198" s="205" t="s">
        <v>566</v>
      </c>
      <c r="D198" s="205" t="s">
        <v>143</v>
      </c>
      <c r="E198" s="206" t="s">
        <v>739</v>
      </c>
      <c r="F198" s="207" t="s">
        <v>740</v>
      </c>
      <c r="G198" s="208" t="s">
        <v>279</v>
      </c>
      <c r="H198" s="209">
        <v>16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46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195</v>
      </c>
      <c r="AT198" s="216" t="s">
        <v>143</v>
      </c>
      <c r="AU198" s="216" t="s">
        <v>85</v>
      </c>
      <c r="AY198" s="18" t="s">
        <v>140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83</v>
      </c>
      <c r="BK198" s="217">
        <f>ROUND(I198*H198,2)</f>
        <v>0</v>
      </c>
      <c r="BL198" s="18" t="s">
        <v>195</v>
      </c>
      <c r="BM198" s="216" t="s">
        <v>491</v>
      </c>
    </row>
    <row r="199" s="2" customFormat="1">
      <c r="A199" s="39"/>
      <c r="B199" s="40"/>
      <c r="C199" s="41"/>
      <c r="D199" s="218" t="s">
        <v>149</v>
      </c>
      <c r="E199" s="41"/>
      <c r="F199" s="219" t="s">
        <v>740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149</v>
      </c>
      <c r="AU199" s="18" t="s">
        <v>85</v>
      </c>
    </row>
    <row r="200" s="2" customFormat="1" ht="16.5" customHeight="1">
      <c r="A200" s="39"/>
      <c r="B200" s="40"/>
      <c r="C200" s="247" t="s">
        <v>289</v>
      </c>
      <c r="D200" s="247" t="s">
        <v>244</v>
      </c>
      <c r="E200" s="248" t="s">
        <v>741</v>
      </c>
      <c r="F200" s="249" t="s">
        <v>742</v>
      </c>
      <c r="G200" s="250" t="s">
        <v>279</v>
      </c>
      <c r="H200" s="251">
        <v>16</v>
      </c>
      <c r="I200" s="252"/>
      <c r="J200" s="253">
        <f>ROUND(I200*H200,2)</f>
        <v>0</v>
      </c>
      <c r="K200" s="249" t="s">
        <v>19</v>
      </c>
      <c r="L200" s="254"/>
      <c r="M200" s="255" t="s">
        <v>19</v>
      </c>
      <c r="N200" s="256" t="s">
        <v>46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247</v>
      </c>
      <c r="AT200" s="216" t="s">
        <v>244</v>
      </c>
      <c r="AU200" s="216" t="s">
        <v>85</v>
      </c>
      <c r="AY200" s="18" t="s">
        <v>140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83</v>
      </c>
      <c r="BK200" s="217">
        <f>ROUND(I200*H200,2)</f>
        <v>0</v>
      </c>
      <c r="BL200" s="18" t="s">
        <v>195</v>
      </c>
      <c r="BM200" s="216" t="s">
        <v>498</v>
      </c>
    </row>
    <row r="201" s="2" customFormat="1">
      <c r="A201" s="39"/>
      <c r="B201" s="40"/>
      <c r="C201" s="41"/>
      <c r="D201" s="218" t="s">
        <v>149</v>
      </c>
      <c r="E201" s="41"/>
      <c r="F201" s="219" t="s">
        <v>742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149</v>
      </c>
      <c r="AU201" s="18" t="s">
        <v>85</v>
      </c>
    </row>
    <row r="202" s="2" customFormat="1" ht="16.5" customHeight="1">
      <c r="A202" s="39"/>
      <c r="B202" s="40"/>
      <c r="C202" s="247" t="s">
        <v>370</v>
      </c>
      <c r="D202" s="247" t="s">
        <v>244</v>
      </c>
      <c r="E202" s="248" t="s">
        <v>743</v>
      </c>
      <c r="F202" s="249" t="s">
        <v>744</v>
      </c>
      <c r="G202" s="250" t="s">
        <v>279</v>
      </c>
      <c r="H202" s="251">
        <v>4</v>
      </c>
      <c r="I202" s="252"/>
      <c r="J202" s="253">
        <f>ROUND(I202*H202,2)</f>
        <v>0</v>
      </c>
      <c r="K202" s="249" t="s">
        <v>19</v>
      </c>
      <c r="L202" s="254"/>
      <c r="M202" s="255" t="s">
        <v>19</v>
      </c>
      <c r="N202" s="256" t="s">
        <v>46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247</v>
      </c>
      <c r="AT202" s="216" t="s">
        <v>244</v>
      </c>
      <c r="AU202" s="216" t="s">
        <v>85</v>
      </c>
      <c r="AY202" s="18" t="s">
        <v>140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195</v>
      </c>
      <c r="BM202" s="216" t="s">
        <v>582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744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85</v>
      </c>
    </row>
    <row r="204" s="2" customFormat="1" ht="16.5" customHeight="1">
      <c r="A204" s="39"/>
      <c r="B204" s="40"/>
      <c r="C204" s="247" t="s">
        <v>295</v>
      </c>
      <c r="D204" s="247" t="s">
        <v>244</v>
      </c>
      <c r="E204" s="248" t="s">
        <v>894</v>
      </c>
      <c r="F204" s="249" t="s">
        <v>895</v>
      </c>
      <c r="G204" s="250" t="s">
        <v>279</v>
      </c>
      <c r="H204" s="251">
        <v>12</v>
      </c>
      <c r="I204" s="252"/>
      <c r="J204" s="253">
        <f>ROUND(I204*H204,2)</f>
        <v>0</v>
      </c>
      <c r="K204" s="249" t="s">
        <v>19</v>
      </c>
      <c r="L204" s="254"/>
      <c r="M204" s="255" t="s">
        <v>19</v>
      </c>
      <c r="N204" s="256" t="s">
        <v>46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247</v>
      </c>
      <c r="AT204" s="216" t="s">
        <v>244</v>
      </c>
      <c r="AU204" s="216" t="s">
        <v>85</v>
      </c>
      <c r="AY204" s="18" t="s">
        <v>140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83</v>
      </c>
      <c r="BK204" s="217">
        <f>ROUND(I204*H204,2)</f>
        <v>0</v>
      </c>
      <c r="BL204" s="18" t="s">
        <v>195</v>
      </c>
      <c r="BM204" s="216" t="s">
        <v>583</v>
      </c>
    </row>
    <row r="205" s="2" customFormat="1">
      <c r="A205" s="39"/>
      <c r="B205" s="40"/>
      <c r="C205" s="41"/>
      <c r="D205" s="218" t="s">
        <v>149</v>
      </c>
      <c r="E205" s="41"/>
      <c r="F205" s="219" t="s">
        <v>895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149</v>
      </c>
      <c r="AU205" s="18" t="s">
        <v>85</v>
      </c>
    </row>
    <row r="206" s="2" customFormat="1" ht="16.5" customHeight="1">
      <c r="A206" s="39"/>
      <c r="B206" s="40"/>
      <c r="C206" s="205" t="s">
        <v>371</v>
      </c>
      <c r="D206" s="205" t="s">
        <v>143</v>
      </c>
      <c r="E206" s="206" t="s">
        <v>745</v>
      </c>
      <c r="F206" s="207" t="s">
        <v>746</v>
      </c>
      <c r="G206" s="208" t="s">
        <v>279</v>
      </c>
      <c r="H206" s="209">
        <v>6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46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195</v>
      </c>
      <c r="AT206" s="216" t="s">
        <v>143</v>
      </c>
      <c r="AU206" s="216" t="s">
        <v>85</v>
      </c>
      <c r="AY206" s="18" t="s">
        <v>140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83</v>
      </c>
      <c r="BK206" s="217">
        <f>ROUND(I206*H206,2)</f>
        <v>0</v>
      </c>
      <c r="BL206" s="18" t="s">
        <v>195</v>
      </c>
      <c r="BM206" s="216" t="s">
        <v>764</v>
      </c>
    </row>
    <row r="207" s="2" customFormat="1">
      <c r="A207" s="39"/>
      <c r="B207" s="40"/>
      <c r="C207" s="41"/>
      <c r="D207" s="218" t="s">
        <v>149</v>
      </c>
      <c r="E207" s="41"/>
      <c r="F207" s="219" t="s">
        <v>746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149</v>
      </c>
      <c r="AU207" s="18" t="s">
        <v>85</v>
      </c>
    </row>
    <row r="208" s="2" customFormat="1" ht="16.5" customHeight="1">
      <c r="A208" s="39"/>
      <c r="B208" s="40"/>
      <c r="C208" s="247" t="s">
        <v>303</v>
      </c>
      <c r="D208" s="247" t="s">
        <v>244</v>
      </c>
      <c r="E208" s="248" t="s">
        <v>747</v>
      </c>
      <c r="F208" s="249" t="s">
        <v>748</v>
      </c>
      <c r="G208" s="250" t="s">
        <v>279</v>
      </c>
      <c r="H208" s="251">
        <v>6</v>
      </c>
      <c r="I208" s="252"/>
      <c r="J208" s="253">
        <f>ROUND(I208*H208,2)</f>
        <v>0</v>
      </c>
      <c r="K208" s="249" t="s">
        <v>19</v>
      </c>
      <c r="L208" s="254"/>
      <c r="M208" s="255" t="s">
        <v>19</v>
      </c>
      <c r="N208" s="256" t="s">
        <v>46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247</v>
      </c>
      <c r="AT208" s="216" t="s">
        <v>244</v>
      </c>
      <c r="AU208" s="216" t="s">
        <v>85</v>
      </c>
      <c r="AY208" s="18" t="s">
        <v>140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83</v>
      </c>
      <c r="BK208" s="217">
        <f>ROUND(I208*H208,2)</f>
        <v>0</v>
      </c>
      <c r="BL208" s="18" t="s">
        <v>195</v>
      </c>
      <c r="BM208" s="216" t="s">
        <v>767</v>
      </c>
    </row>
    <row r="209" s="2" customFormat="1">
      <c r="A209" s="39"/>
      <c r="B209" s="40"/>
      <c r="C209" s="41"/>
      <c r="D209" s="218" t="s">
        <v>149</v>
      </c>
      <c r="E209" s="41"/>
      <c r="F209" s="219" t="s">
        <v>748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149</v>
      </c>
      <c r="AU209" s="18" t="s">
        <v>85</v>
      </c>
    </row>
    <row r="210" s="2" customFormat="1" ht="16.5" customHeight="1">
      <c r="A210" s="39"/>
      <c r="B210" s="40"/>
      <c r="C210" s="205" t="s">
        <v>383</v>
      </c>
      <c r="D210" s="205" t="s">
        <v>143</v>
      </c>
      <c r="E210" s="206" t="s">
        <v>749</v>
      </c>
      <c r="F210" s="207" t="s">
        <v>750</v>
      </c>
      <c r="G210" s="208" t="s">
        <v>279</v>
      </c>
      <c r="H210" s="209">
        <v>10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46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195</v>
      </c>
      <c r="AT210" s="216" t="s">
        <v>143</v>
      </c>
      <c r="AU210" s="216" t="s">
        <v>85</v>
      </c>
      <c r="AY210" s="18" t="s">
        <v>140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83</v>
      </c>
      <c r="BK210" s="217">
        <f>ROUND(I210*H210,2)</f>
        <v>0</v>
      </c>
      <c r="BL210" s="18" t="s">
        <v>195</v>
      </c>
      <c r="BM210" s="216" t="s">
        <v>770</v>
      </c>
    </row>
    <row r="211" s="2" customFormat="1">
      <c r="A211" s="39"/>
      <c r="B211" s="40"/>
      <c r="C211" s="41"/>
      <c r="D211" s="218" t="s">
        <v>149</v>
      </c>
      <c r="E211" s="41"/>
      <c r="F211" s="219" t="s">
        <v>750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149</v>
      </c>
      <c r="AU211" s="18" t="s">
        <v>85</v>
      </c>
    </row>
    <row r="212" s="2" customFormat="1" ht="16.5" customHeight="1">
      <c r="A212" s="39"/>
      <c r="B212" s="40"/>
      <c r="C212" s="247" t="s">
        <v>309</v>
      </c>
      <c r="D212" s="247" t="s">
        <v>244</v>
      </c>
      <c r="E212" s="248" t="s">
        <v>751</v>
      </c>
      <c r="F212" s="249" t="s">
        <v>752</v>
      </c>
      <c r="G212" s="250" t="s">
        <v>279</v>
      </c>
      <c r="H212" s="251">
        <v>10</v>
      </c>
      <c r="I212" s="252"/>
      <c r="J212" s="253">
        <f>ROUND(I212*H212,2)</f>
        <v>0</v>
      </c>
      <c r="K212" s="249" t="s">
        <v>19</v>
      </c>
      <c r="L212" s="254"/>
      <c r="M212" s="255" t="s">
        <v>19</v>
      </c>
      <c r="N212" s="256" t="s">
        <v>46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247</v>
      </c>
      <c r="AT212" s="216" t="s">
        <v>244</v>
      </c>
      <c r="AU212" s="216" t="s">
        <v>85</v>
      </c>
      <c r="AY212" s="18" t="s">
        <v>140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83</v>
      </c>
      <c r="BK212" s="217">
        <f>ROUND(I212*H212,2)</f>
        <v>0</v>
      </c>
      <c r="BL212" s="18" t="s">
        <v>195</v>
      </c>
      <c r="BM212" s="216" t="s">
        <v>773</v>
      </c>
    </row>
    <row r="213" s="2" customFormat="1">
      <c r="A213" s="39"/>
      <c r="B213" s="40"/>
      <c r="C213" s="41"/>
      <c r="D213" s="218" t="s">
        <v>149</v>
      </c>
      <c r="E213" s="41"/>
      <c r="F213" s="219" t="s">
        <v>752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149</v>
      </c>
      <c r="AU213" s="18" t="s">
        <v>85</v>
      </c>
    </row>
    <row r="214" s="2" customFormat="1" ht="16.5" customHeight="1">
      <c r="A214" s="39"/>
      <c r="B214" s="40"/>
      <c r="C214" s="205" t="s">
        <v>396</v>
      </c>
      <c r="D214" s="205" t="s">
        <v>143</v>
      </c>
      <c r="E214" s="206" t="s">
        <v>753</v>
      </c>
      <c r="F214" s="207" t="s">
        <v>754</v>
      </c>
      <c r="G214" s="208" t="s">
        <v>279</v>
      </c>
      <c r="H214" s="209">
        <v>3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46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195</v>
      </c>
      <c r="AT214" s="216" t="s">
        <v>143</v>
      </c>
      <c r="AU214" s="216" t="s">
        <v>85</v>
      </c>
      <c r="AY214" s="18" t="s">
        <v>140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83</v>
      </c>
      <c r="BK214" s="217">
        <f>ROUND(I214*H214,2)</f>
        <v>0</v>
      </c>
      <c r="BL214" s="18" t="s">
        <v>195</v>
      </c>
      <c r="BM214" s="216" t="s">
        <v>776</v>
      </c>
    </row>
    <row r="215" s="2" customFormat="1">
      <c r="A215" s="39"/>
      <c r="B215" s="40"/>
      <c r="C215" s="41"/>
      <c r="D215" s="218" t="s">
        <v>149</v>
      </c>
      <c r="E215" s="41"/>
      <c r="F215" s="219" t="s">
        <v>754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149</v>
      </c>
      <c r="AU215" s="18" t="s">
        <v>85</v>
      </c>
    </row>
    <row r="216" s="2" customFormat="1" ht="16.5" customHeight="1">
      <c r="A216" s="39"/>
      <c r="B216" s="40"/>
      <c r="C216" s="247" t="s">
        <v>314</v>
      </c>
      <c r="D216" s="247" t="s">
        <v>244</v>
      </c>
      <c r="E216" s="248" t="s">
        <v>755</v>
      </c>
      <c r="F216" s="249" t="s">
        <v>756</v>
      </c>
      <c r="G216" s="250" t="s">
        <v>279</v>
      </c>
      <c r="H216" s="251">
        <v>3</v>
      </c>
      <c r="I216" s="252"/>
      <c r="J216" s="253">
        <f>ROUND(I216*H216,2)</f>
        <v>0</v>
      </c>
      <c r="K216" s="249" t="s">
        <v>19</v>
      </c>
      <c r="L216" s="254"/>
      <c r="M216" s="255" t="s">
        <v>19</v>
      </c>
      <c r="N216" s="256" t="s">
        <v>46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247</v>
      </c>
      <c r="AT216" s="216" t="s">
        <v>244</v>
      </c>
      <c r="AU216" s="216" t="s">
        <v>85</v>
      </c>
      <c r="AY216" s="18" t="s">
        <v>140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83</v>
      </c>
      <c r="BK216" s="217">
        <f>ROUND(I216*H216,2)</f>
        <v>0</v>
      </c>
      <c r="BL216" s="18" t="s">
        <v>195</v>
      </c>
      <c r="BM216" s="216" t="s">
        <v>779</v>
      </c>
    </row>
    <row r="217" s="2" customFormat="1">
      <c r="A217" s="39"/>
      <c r="B217" s="40"/>
      <c r="C217" s="41"/>
      <c r="D217" s="218" t="s">
        <v>149</v>
      </c>
      <c r="E217" s="41"/>
      <c r="F217" s="219" t="s">
        <v>756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149</v>
      </c>
      <c r="AU217" s="18" t="s">
        <v>85</v>
      </c>
    </row>
    <row r="218" s="2" customFormat="1" ht="16.5" customHeight="1">
      <c r="A218" s="39"/>
      <c r="B218" s="40"/>
      <c r="C218" s="205" t="s">
        <v>411</v>
      </c>
      <c r="D218" s="205" t="s">
        <v>143</v>
      </c>
      <c r="E218" s="206" t="s">
        <v>757</v>
      </c>
      <c r="F218" s="207" t="s">
        <v>758</v>
      </c>
      <c r="G218" s="208" t="s">
        <v>279</v>
      </c>
      <c r="H218" s="209">
        <v>110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46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195</v>
      </c>
      <c r="AT218" s="216" t="s">
        <v>143</v>
      </c>
      <c r="AU218" s="216" t="s">
        <v>85</v>
      </c>
      <c r="AY218" s="18" t="s">
        <v>140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83</v>
      </c>
      <c r="BK218" s="217">
        <f>ROUND(I218*H218,2)</f>
        <v>0</v>
      </c>
      <c r="BL218" s="18" t="s">
        <v>195</v>
      </c>
      <c r="BM218" s="216" t="s">
        <v>782</v>
      </c>
    </row>
    <row r="219" s="2" customFormat="1">
      <c r="A219" s="39"/>
      <c r="B219" s="40"/>
      <c r="C219" s="41"/>
      <c r="D219" s="218" t="s">
        <v>149</v>
      </c>
      <c r="E219" s="41"/>
      <c r="F219" s="219" t="s">
        <v>758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149</v>
      </c>
      <c r="AU219" s="18" t="s">
        <v>85</v>
      </c>
    </row>
    <row r="220" s="2" customFormat="1" ht="16.5" customHeight="1">
      <c r="A220" s="39"/>
      <c r="B220" s="40"/>
      <c r="C220" s="247" t="s">
        <v>317</v>
      </c>
      <c r="D220" s="247" t="s">
        <v>244</v>
      </c>
      <c r="E220" s="248" t="s">
        <v>759</v>
      </c>
      <c r="F220" s="249" t="s">
        <v>760</v>
      </c>
      <c r="G220" s="250" t="s">
        <v>761</v>
      </c>
      <c r="H220" s="251">
        <v>110</v>
      </c>
      <c r="I220" s="252"/>
      <c r="J220" s="253">
        <f>ROUND(I220*H220,2)</f>
        <v>0</v>
      </c>
      <c r="K220" s="249" t="s">
        <v>19</v>
      </c>
      <c r="L220" s="254"/>
      <c r="M220" s="255" t="s">
        <v>19</v>
      </c>
      <c r="N220" s="256" t="s">
        <v>46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247</v>
      </c>
      <c r="AT220" s="216" t="s">
        <v>244</v>
      </c>
      <c r="AU220" s="216" t="s">
        <v>85</v>
      </c>
      <c r="AY220" s="18" t="s">
        <v>140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83</v>
      </c>
      <c r="BK220" s="217">
        <f>ROUND(I220*H220,2)</f>
        <v>0</v>
      </c>
      <c r="BL220" s="18" t="s">
        <v>195</v>
      </c>
      <c r="BM220" s="216" t="s">
        <v>785</v>
      </c>
    </row>
    <row r="221" s="2" customFormat="1">
      <c r="A221" s="39"/>
      <c r="B221" s="40"/>
      <c r="C221" s="41"/>
      <c r="D221" s="218" t="s">
        <v>149</v>
      </c>
      <c r="E221" s="41"/>
      <c r="F221" s="219" t="s">
        <v>760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149</v>
      </c>
      <c r="AU221" s="18" t="s">
        <v>85</v>
      </c>
    </row>
    <row r="222" s="2" customFormat="1" ht="16.5" customHeight="1">
      <c r="A222" s="39"/>
      <c r="B222" s="40"/>
      <c r="C222" s="205" t="s">
        <v>391</v>
      </c>
      <c r="D222" s="205" t="s">
        <v>143</v>
      </c>
      <c r="E222" s="206" t="s">
        <v>762</v>
      </c>
      <c r="F222" s="207" t="s">
        <v>763</v>
      </c>
      <c r="G222" s="208" t="s">
        <v>279</v>
      </c>
      <c r="H222" s="209">
        <v>110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46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195</v>
      </c>
      <c r="AT222" s="216" t="s">
        <v>143</v>
      </c>
      <c r="AU222" s="216" t="s">
        <v>85</v>
      </c>
      <c r="AY222" s="18" t="s">
        <v>140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83</v>
      </c>
      <c r="BK222" s="217">
        <f>ROUND(I222*H222,2)</f>
        <v>0</v>
      </c>
      <c r="BL222" s="18" t="s">
        <v>195</v>
      </c>
      <c r="BM222" s="216" t="s">
        <v>788</v>
      </c>
    </row>
    <row r="223" s="2" customFormat="1">
      <c r="A223" s="39"/>
      <c r="B223" s="40"/>
      <c r="C223" s="41"/>
      <c r="D223" s="218" t="s">
        <v>149</v>
      </c>
      <c r="E223" s="41"/>
      <c r="F223" s="219" t="s">
        <v>763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149</v>
      </c>
      <c r="AU223" s="18" t="s">
        <v>85</v>
      </c>
    </row>
    <row r="224" s="2" customFormat="1" ht="16.5" customHeight="1">
      <c r="A224" s="39"/>
      <c r="B224" s="40"/>
      <c r="C224" s="247" t="s">
        <v>321</v>
      </c>
      <c r="D224" s="247" t="s">
        <v>244</v>
      </c>
      <c r="E224" s="248" t="s">
        <v>765</v>
      </c>
      <c r="F224" s="249" t="s">
        <v>766</v>
      </c>
      <c r="G224" s="250" t="s">
        <v>279</v>
      </c>
      <c r="H224" s="251">
        <v>110</v>
      </c>
      <c r="I224" s="252"/>
      <c r="J224" s="253">
        <f>ROUND(I224*H224,2)</f>
        <v>0</v>
      </c>
      <c r="K224" s="249" t="s">
        <v>19</v>
      </c>
      <c r="L224" s="254"/>
      <c r="M224" s="255" t="s">
        <v>19</v>
      </c>
      <c r="N224" s="256" t="s">
        <v>46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247</v>
      </c>
      <c r="AT224" s="216" t="s">
        <v>244</v>
      </c>
      <c r="AU224" s="216" t="s">
        <v>85</v>
      </c>
      <c r="AY224" s="18" t="s">
        <v>140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83</v>
      </c>
      <c r="BK224" s="217">
        <f>ROUND(I224*H224,2)</f>
        <v>0</v>
      </c>
      <c r="BL224" s="18" t="s">
        <v>195</v>
      </c>
      <c r="BM224" s="216" t="s">
        <v>791</v>
      </c>
    </row>
    <row r="225" s="2" customFormat="1">
      <c r="A225" s="39"/>
      <c r="B225" s="40"/>
      <c r="C225" s="41"/>
      <c r="D225" s="218" t="s">
        <v>149</v>
      </c>
      <c r="E225" s="41"/>
      <c r="F225" s="219" t="s">
        <v>766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149</v>
      </c>
      <c r="AU225" s="18" t="s">
        <v>85</v>
      </c>
    </row>
    <row r="226" s="2" customFormat="1" ht="24.15" customHeight="1">
      <c r="A226" s="39"/>
      <c r="B226" s="40"/>
      <c r="C226" s="205" t="s">
        <v>441</v>
      </c>
      <c r="D226" s="205" t="s">
        <v>143</v>
      </c>
      <c r="E226" s="206" t="s">
        <v>768</v>
      </c>
      <c r="F226" s="207" t="s">
        <v>769</v>
      </c>
      <c r="G226" s="208" t="s">
        <v>279</v>
      </c>
      <c r="H226" s="209">
        <v>1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46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195</v>
      </c>
      <c r="AT226" s="216" t="s">
        <v>143</v>
      </c>
      <c r="AU226" s="216" t="s">
        <v>85</v>
      </c>
      <c r="AY226" s="18" t="s">
        <v>140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83</v>
      </c>
      <c r="BK226" s="217">
        <f>ROUND(I226*H226,2)</f>
        <v>0</v>
      </c>
      <c r="BL226" s="18" t="s">
        <v>195</v>
      </c>
      <c r="BM226" s="216" t="s">
        <v>794</v>
      </c>
    </row>
    <row r="227" s="2" customFormat="1">
      <c r="A227" s="39"/>
      <c r="B227" s="40"/>
      <c r="C227" s="41"/>
      <c r="D227" s="218" t="s">
        <v>149</v>
      </c>
      <c r="E227" s="41"/>
      <c r="F227" s="219" t="s">
        <v>769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149</v>
      </c>
      <c r="AU227" s="18" t="s">
        <v>85</v>
      </c>
    </row>
    <row r="228" s="2" customFormat="1" ht="16.5" customHeight="1">
      <c r="A228" s="39"/>
      <c r="B228" s="40"/>
      <c r="C228" s="247" t="s">
        <v>324</v>
      </c>
      <c r="D228" s="247" t="s">
        <v>244</v>
      </c>
      <c r="E228" s="248" t="s">
        <v>922</v>
      </c>
      <c r="F228" s="249" t="s">
        <v>923</v>
      </c>
      <c r="G228" s="250" t="s">
        <v>279</v>
      </c>
      <c r="H228" s="251">
        <v>1</v>
      </c>
      <c r="I228" s="252"/>
      <c r="J228" s="253">
        <f>ROUND(I228*H228,2)</f>
        <v>0</v>
      </c>
      <c r="K228" s="249" t="s">
        <v>19</v>
      </c>
      <c r="L228" s="254"/>
      <c r="M228" s="255" t="s">
        <v>19</v>
      </c>
      <c r="N228" s="256" t="s">
        <v>46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247</v>
      </c>
      <c r="AT228" s="216" t="s">
        <v>244</v>
      </c>
      <c r="AU228" s="216" t="s">
        <v>85</v>
      </c>
      <c r="AY228" s="18" t="s">
        <v>140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83</v>
      </c>
      <c r="BK228" s="217">
        <f>ROUND(I228*H228,2)</f>
        <v>0</v>
      </c>
      <c r="BL228" s="18" t="s">
        <v>195</v>
      </c>
      <c r="BM228" s="216" t="s">
        <v>797</v>
      </c>
    </row>
    <row r="229" s="2" customFormat="1">
      <c r="A229" s="39"/>
      <c r="B229" s="40"/>
      <c r="C229" s="41"/>
      <c r="D229" s="218" t="s">
        <v>149</v>
      </c>
      <c r="E229" s="41"/>
      <c r="F229" s="219" t="s">
        <v>923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149</v>
      </c>
      <c r="AU229" s="18" t="s">
        <v>85</v>
      </c>
    </row>
    <row r="230" s="2" customFormat="1" ht="16.5" customHeight="1">
      <c r="A230" s="39"/>
      <c r="B230" s="40"/>
      <c r="C230" s="205" t="s">
        <v>452</v>
      </c>
      <c r="D230" s="205" t="s">
        <v>143</v>
      </c>
      <c r="E230" s="206" t="s">
        <v>774</v>
      </c>
      <c r="F230" s="207" t="s">
        <v>775</v>
      </c>
      <c r="G230" s="208" t="s">
        <v>279</v>
      </c>
      <c r="H230" s="209">
        <v>110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46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195</v>
      </c>
      <c r="AT230" s="216" t="s">
        <v>143</v>
      </c>
      <c r="AU230" s="216" t="s">
        <v>85</v>
      </c>
      <c r="AY230" s="18" t="s">
        <v>140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83</v>
      </c>
      <c r="BK230" s="217">
        <f>ROUND(I230*H230,2)</f>
        <v>0</v>
      </c>
      <c r="BL230" s="18" t="s">
        <v>195</v>
      </c>
      <c r="BM230" s="216" t="s">
        <v>800</v>
      </c>
    </row>
    <row r="231" s="2" customFormat="1">
      <c r="A231" s="39"/>
      <c r="B231" s="40"/>
      <c r="C231" s="41"/>
      <c r="D231" s="218" t="s">
        <v>149</v>
      </c>
      <c r="E231" s="41"/>
      <c r="F231" s="219" t="s">
        <v>775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149</v>
      </c>
      <c r="AU231" s="18" t="s">
        <v>85</v>
      </c>
    </row>
    <row r="232" s="2" customFormat="1" ht="16.5" customHeight="1">
      <c r="A232" s="39"/>
      <c r="B232" s="40"/>
      <c r="C232" s="247" t="s">
        <v>330</v>
      </c>
      <c r="D232" s="247" t="s">
        <v>244</v>
      </c>
      <c r="E232" s="248" t="s">
        <v>777</v>
      </c>
      <c r="F232" s="249" t="s">
        <v>778</v>
      </c>
      <c r="G232" s="250" t="s">
        <v>279</v>
      </c>
      <c r="H232" s="251">
        <v>110</v>
      </c>
      <c r="I232" s="252"/>
      <c r="J232" s="253">
        <f>ROUND(I232*H232,2)</f>
        <v>0</v>
      </c>
      <c r="K232" s="249" t="s">
        <v>19</v>
      </c>
      <c r="L232" s="254"/>
      <c r="M232" s="255" t="s">
        <v>19</v>
      </c>
      <c r="N232" s="256" t="s">
        <v>46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247</v>
      </c>
      <c r="AT232" s="216" t="s">
        <v>244</v>
      </c>
      <c r="AU232" s="216" t="s">
        <v>85</v>
      </c>
      <c r="AY232" s="18" t="s">
        <v>140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83</v>
      </c>
      <c r="BK232" s="217">
        <f>ROUND(I232*H232,2)</f>
        <v>0</v>
      </c>
      <c r="BL232" s="18" t="s">
        <v>195</v>
      </c>
      <c r="BM232" s="216" t="s">
        <v>803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778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85</v>
      </c>
    </row>
    <row r="234" s="2" customFormat="1" ht="16.5" customHeight="1">
      <c r="A234" s="39"/>
      <c r="B234" s="40"/>
      <c r="C234" s="247" t="s">
        <v>378</v>
      </c>
      <c r="D234" s="247" t="s">
        <v>244</v>
      </c>
      <c r="E234" s="248" t="s">
        <v>780</v>
      </c>
      <c r="F234" s="249" t="s">
        <v>781</v>
      </c>
      <c r="G234" s="250" t="s">
        <v>279</v>
      </c>
      <c r="H234" s="251">
        <v>1</v>
      </c>
      <c r="I234" s="252"/>
      <c r="J234" s="253">
        <f>ROUND(I234*H234,2)</f>
        <v>0</v>
      </c>
      <c r="K234" s="249" t="s">
        <v>19</v>
      </c>
      <c r="L234" s="254"/>
      <c r="M234" s="255" t="s">
        <v>19</v>
      </c>
      <c r="N234" s="256" t="s">
        <v>46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247</v>
      </c>
      <c r="AT234" s="216" t="s">
        <v>244</v>
      </c>
      <c r="AU234" s="216" t="s">
        <v>85</v>
      </c>
      <c r="AY234" s="18" t="s">
        <v>140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83</v>
      </c>
      <c r="BK234" s="217">
        <f>ROUND(I234*H234,2)</f>
        <v>0</v>
      </c>
      <c r="BL234" s="18" t="s">
        <v>195</v>
      </c>
      <c r="BM234" s="216" t="s">
        <v>806</v>
      </c>
    </row>
    <row r="235" s="2" customFormat="1">
      <c r="A235" s="39"/>
      <c r="B235" s="40"/>
      <c r="C235" s="41"/>
      <c r="D235" s="218" t="s">
        <v>149</v>
      </c>
      <c r="E235" s="41"/>
      <c r="F235" s="219" t="s">
        <v>781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149</v>
      </c>
      <c r="AU235" s="18" t="s">
        <v>85</v>
      </c>
    </row>
    <row r="236" s="2" customFormat="1" ht="16.5" customHeight="1">
      <c r="A236" s="39"/>
      <c r="B236" s="40"/>
      <c r="C236" s="205" t="s">
        <v>364</v>
      </c>
      <c r="D236" s="205" t="s">
        <v>143</v>
      </c>
      <c r="E236" s="206" t="s">
        <v>783</v>
      </c>
      <c r="F236" s="207" t="s">
        <v>784</v>
      </c>
      <c r="G236" s="208" t="s">
        <v>279</v>
      </c>
      <c r="H236" s="209">
        <v>1</v>
      </c>
      <c r="I236" s="210"/>
      <c r="J236" s="211">
        <f>ROUND(I236*H236,2)</f>
        <v>0</v>
      </c>
      <c r="K236" s="207" t="s">
        <v>19</v>
      </c>
      <c r="L236" s="45"/>
      <c r="M236" s="212" t="s">
        <v>19</v>
      </c>
      <c r="N236" s="213" t="s">
        <v>46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195</v>
      </c>
      <c r="AT236" s="216" t="s">
        <v>143</v>
      </c>
      <c r="AU236" s="216" t="s">
        <v>85</v>
      </c>
      <c r="AY236" s="18" t="s">
        <v>140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83</v>
      </c>
      <c r="BK236" s="217">
        <f>ROUND(I236*H236,2)</f>
        <v>0</v>
      </c>
      <c r="BL236" s="18" t="s">
        <v>195</v>
      </c>
      <c r="BM236" s="216" t="s">
        <v>809</v>
      </c>
    </row>
    <row r="237" s="2" customFormat="1">
      <c r="A237" s="39"/>
      <c r="B237" s="40"/>
      <c r="C237" s="41"/>
      <c r="D237" s="218" t="s">
        <v>149</v>
      </c>
      <c r="E237" s="41"/>
      <c r="F237" s="219" t="s">
        <v>784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149</v>
      </c>
      <c r="AU237" s="18" t="s">
        <v>85</v>
      </c>
    </row>
    <row r="238" s="2" customFormat="1" ht="24.15" customHeight="1">
      <c r="A238" s="39"/>
      <c r="B238" s="40"/>
      <c r="C238" s="247" t="s">
        <v>418</v>
      </c>
      <c r="D238" s="247" t="s">
        <v>244</v>
      </c>
      <c r="E238" s="248" t="s">
        <v>786</v>
      </c>
      <c r="F238" s="249" t="s">
        <v>787</v>
      </c>
      <c r="G238" s="250" t="s">
        <v>279</v>
      </c>
      <c r="H238" s="251">
        <v>1</v>
      </c>
      <c r="I238" s="252"/>
      <c r="J238" s="253">
        <f>ROUND(I238*H238,2)</f>
        <v>0</v>
      </c>
      <c r="K238" s="249" t="s">
        <v>19</v>
      </c>
      <c r="L238" s="254"/>
      <c r="M238" s="255" t="s">
        <v>19</v>
      </c>
      <c r="N238" s="256" t="s">
        <v>46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247</v>
      </c>
      <c r="AT238" s="216" t="s">
        <v>244</v>
      </c>
      <c r="AU238" s="216" t="s">
        <v>85</v>
      </c>
      <c r="AY238" s="18" t="s">
        <v>140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83</v>
      </c>
      <c r="BK238" s="217">
        <f>ROUND(I238*H238,2)</f>
        <v>0</v>
      </c>
      <c r="BL238" s="18" t="s">
        <v>195</v>
      </c>
      <c r="BM238" s="216" t="s">
        <v>812</v>
      </c>
    </row>
    <row r="239" s="2" customFormat="1">
      <c r="A239" s="39"/>
      <c r="B239" s="40"/>
      <c r="C239" s="41"/>
      <c r="D239" s="218" t="s">
        <v>149</v>
      </c>
      <c r="E239" s="41"/>
      <c r="F239" s="219" t="s">
        <v>787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149</v>
      </c>
      <c r="AU239" s="18" t="s">
        <v>85</v>
      </c>
    </row>
    <row r="240" s="2" customFormat="1" ht="16.5" customHeight="1">
      <c r="A240" s="39"/>
      <c r="B240" s="40"/>
      <c r="C240" s="205" t="s">
        <v>424</v>
      </c>
      <c r="D240" s="205" t="s">
        <v>143</v>
      </c>
      <c r="E240" s="206" t="s">
        <v>789</v>
      </c>
      <c r="F240" s="207" t="s">
        <v>790</v>
      </c>
      <c r="G240" s="208" t="s">
        <v>279</v>
      </c>
      <c r="H240" s="209">
        <v>1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46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195</v>
      </c>
      <c r="AT240" s="216" t="s">
        <v>143</v>
      </c>
      <c r="AU240" s="216" t="s">
        <v>85</v>
      </c>
      <c r="AY240" s="18" t="s">
        <v>140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83</v>
      </c>
      <c r="BK240" s="217">
        <f>ROUND(I240*H240,2)</f>
        <v>0</v>
      </c>
      <c r="BL240" s="18" t="s">
        <v>195</v>
      </c>
      <c r="BM240" s="216" t="s">
        <v>815</v>
      </c>
    </row>
    <row r="241" s="2" customFormat="1">
      <c r="A241" s="39"/>
      <c r="B241" s="40"/>
      <c r="C241" s="41"/>
      <c r="D241" s="218" t="s">
        <v>149</v>
      </c>
      <c r="E241" s="41"/>
      <c r="F241" s="219" t="s">
        <v>790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149</v>
      </c>
      <c r="AU241" s="18" t="s">
        <v>85</v>
      </c>
    </row>
    <row r="242" s="2" customFormat="1" ht="16.5" customHeight="1">
      <c r="A242" s="39"/>
      <c r="B242" s="40"/>
      <c r="C242" s="247" t="s">
        <v>384</v>
      </c>
      <c r="D242" s="247" t="s">
        <v>244</v>
      </c>
      <c r="E242" s="248" t="s">
        <v>792</v>
      </c>
      <c r="F242" s="249" t="s">
        <v>793</v>
      </c>
      <c r="G242" s="250" t="s">
        <v>279</v>
      </c>
      <c r="H242" s="251">
        <v>1</v>
      </c>
      <c r="I242" s="252"/>
      <c r="J242" s="253">
        <f>ROUND(I242*H242,2)</f>
        <v>0</v>
      </c>
      <c r="K242" s="249" t="s">
        <v>19</v>
      </c>
      <c r="L242" s="254"/>
      <c r="M242" s="255" t="s">
        <v>19</v>
      </c>
      <c r="N242" s="256" t="s">
        <v>46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247</v>
      </c>
      <c r="AT242" s="216" t="s">
        <v>244</v>
      </c>
      <c r="AU242" s="216" t="s">
        <v>85</v>
      </c>
      <c r="AY242" s="18" t="s">
        <v>140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83</v>
      </c>
      <c r="BK242" s="217">
        <f>ROUND(I242*H242,2)</f>
        <v>0</v>
      </c>
      <c r="BL242" s="18" t="s">
        <v>195</v>
      </c>
      <c r="BM242" s="216" t="s">
        <v>818</v>
      </c>
    </row>
    <row r="243" s="2" customFormat="1">
      <c r="A243" s="39"/>
      <c r="B243" s="40"/>
      <c r="C243" s="41"/>
      <c r="D243" s="218" t="s">
        <v>149</v>
      </c>
      <c r="E243" s="41"/>
      <c r="F243" s="219" t="s">
        <v>793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149</v>
      </c>
      <c r="AU243" s="18" t="s">
        <v>85</v>
      </c>
    </row>
    <row r="244" s="2" customFormat="1" ht="21.75" customHeight="1">
      <c r="A244" s="39"/>
      <c r="B244" s="40"/>
      <c r="C244" s="205" t="s">
        <v>450</v>
      </c>
      <c r="D244" s="205" t="s">
        <v>143</v>
      </c>
      <c r="E244" s="206" t="s">
        <v>795</v>
      </c>
      <c r="F244" s="207" t="s">
        <v>796</v>
      </c>
      <c r="G244" s="208" t="s">
        <v>279</v>
      </c>
      <c r="H244" s="209">
        <v>1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46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195</v>
      </c>
      <c r="AT244" s="216" t="s">
        <v>143</v>
      </c>
      <c r="AU244" s="216" t="s">
        <v>85</v>
      </c>
      <c r="AY244" s="18" t="s">
        <v>140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83</v>
      </c>
      <c r="BK244" s="217">
        <f>ROUND(I244*H244,2)</f>
        <v>0</v>
      </c>
      <c r="BL244" s="18" t="s">
        <v>195</v>
      </c>
      <c r="BM244" s="216" t="s">
        <v>821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796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85</v>
      </c>
    </row>
    <row r="246" s="2" customFormat="1" ht="16.5" customHeight="1">
      <c r="A246" s="39"/>
      <c r="B246" s="40"/>
      <c r="C246" s="247" t="s">
        <v>472</v>
      </c>
      <c r="D246" s="247" t="s">
        <v>244</v>
      </c>
      <c r="E246" s="248" t="s">
        <v>798</v>
      </c>
      <c r="F246" s="249" t="s">
        <v>799</v>
      </c>
      <c r="G246" s="250" t="s">
        <v>279</v>
      </c>
      <c r="H246" s="251">
        <v>1</v>
      </c>
      <c r="I246" s="252"/>
      <c r="J246" s="253">
        <f>ROUND(I246*H246,2)</f>
        <v>0</v>
      </c>
      <c r="K246" s="249" t="s">
        <v>19</v>
      </c>
      <c r="L246" s="254"/>
      <c r="M246" s="255" t="s">
        <v>19</v>
      </c>
      <c r="N246" s="256" t="s">
        <v>46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247</v>
      </c>
      <c r="AT246" s="216" t="s">
        <v>244</v>
      </c>
      <c r="AU246" s="216" t="s">
        <v>85</v>
      </c>
      <c r="AY246" s="18" t="s">
        <v>140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83</v>
      </c>
      <c r="BK246" s="217">
        <f>ROUND(I246*H246,2)</f>
        <v>0</v>
      </c>
      <c r="BL246" s="18" t="s">
        <v>195</v>
      </c>
      <c r="BM246" s="216" t="s">
        <v>824</v>
      </c>
    </row>
    <row r="247" s="2" customFormat="1">
      <c r="A247" s="39"/>
      <c r="B247" s="40"/>
      <c r="C247" s="41"/>
      <c r="D247" s="218" t="s">
        <v>149</v>
      </c>
      <c r="E247" s="41"/>
      <c r="F247" s="219" t="s">
        <v>799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149</v>
      </c>
      <c r="AU247" s="18" t="s">
        <v>85</v>
      </c>
    </row>
    <row r="248" s="2" customFormat="1" ht="16.5" customHeight="1">
      <c r="A248" s="39"/>
      <c r="B248" s="40"/>
      <c r="C248" s="205" t="s">
        <v>453</v>
      </c>
      <c r="D248" s="205" t="s">
        <v>143</v>
      </c>
      <c r="E248" s="206" t="s">
        <v>801</v>
      </c>
      <c r="F248" s="207" t="s">
        <v>802</v>
      </c>
      <c r="G248" s="208" t="s">
        <v>279</v>
      </c>
      <c r="H248" s="209">
        <v>2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46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195</v>
      </c>
      <c r="AT248" s="216" t="s">
        <v>143</v>
      </c>
      <c r="AU248" s="216" t="s">
        <v>85</v>
      </c>
      <c r="AY248" s="18" t="s">
        <v>140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83</v>
      </c>
      <c r="BK248" s="217">
        <f>ROUND(I248*H248,2)</f>
        <v>0</v>
      </c>
      <c r="BL248" s="18" t="s">
        <v>195</v>
      </c>
      <c r="BM248" s="216" t="s">
        <v>827</v>
      </c>
    </row>
    <row r="249" s="2" customFormat="1">
      <c r="A249" s="39"/>
      <c r="B249" s="40"/>
      <c r="C249" s="41"/>
      <c r="D249" s="218" t="s">
        <v>149</v>
      </c>
      <c r="E249" s="41"/>
      <c r="F249" s="219" t="s">
        <v>802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149</v>
      </c>
      <c r="AU249" s="18" t="s">
        <v>85</v>
      </c>
    </row>
    <row r="250" s="2" customFormat="1" ht="16.5" customHeight="1">
      <c r="A250" s="39"/>
      <c r="B250" s="40"/>
      <c r="C250" s="247" t="s">
        <v>475</v>
      </c>
      <c r="D250" s="247" t="s">
        <v>244</v>
      </c>
      <c r="E250" s="248" t="s">
        <v>804</v>
      </c>
      <c r="F250" s="249" t="s">
        <v>805</v>
      </c>
      <c r="G250" s="250" t="s">
        <v>279</v>
      </c>
      <c r="H250" s="251">
        <v>2</v>
      </c>
      <c r="I250" s="252"/>
      <c r="J250" s="253">
        <f>ROUND(I250*H250,2)</f>
        <v>0</v>
      </c>
      <c r="K250" s="249" t="s">
        <v>19</v>
      </c>
      <c r="L250" s="254"/>
      <c r="M250" s="255" t="s">
        <v>19</v>
      </c>
      <c r="N250" s="256" t="s">
        <v>46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247</v>
      </c>
      <c r="AT250" s="216" t="s">
        <v>244</v>
      </c>
      <c r="AU250" s="216" t="s">
        <v>85</v>
      </c>
      <c r="AY250" s="18" t="s">
        <v>140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83</v>
      </c>
      <c r="BK250" s="217">
        <f>ROUND(I250*H250,2)</f>
        <v>0</v>
      </c>
      <c r="BL250" s="18" t="s">
        <v>195</v>
      </c>
      <c r="BM250" s="216" t="s">
        <v>830</v>
      </c>
    </row>
    <row r="251" s="2" customFormat="1">
      <c r="A251" s="39"/>
      <c r="B251" s="40"/>
      <c r="C251" s="41"/>
      <c r="D251" s="218" t="s">
        <v>149</v>
      </c>
      <c r="E251" s="41"/>
      <c r="F251" s="219" t="s">
        <v>805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149</v>
      </c>
      <c r="AU251" s="18" t="s">
        <v>85</v>
      </c>
    </row>
    <row r="252" s="2" customFormat="1" ht="16.5" customHeight="1">
      <c r="A252" s="39"/>
      <c r="B252" s="40"/>
      <c r="C252" s="205" t="s">
        <v>455</v>
      </c>
      <c r="D252" s="205" t="s">
        <v>143</v>
      </c>
      <c r="E252" s="206" t="s">
        <v>807</v>
      </c>
      <c r="F252" s="207" t="s">
        <v>808</v>
      </c>
      <c r="G252" s="208" t="s">
        <v>279</v>
      </c>
      <c r="H252" s="209">
        <v>1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46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195</v>
      </c>
      <c r="AT252" s="216" t="s">
        <v>143</v>
      </c>
      <c r="AU252" s="216" t="s">
        <v>85</v>
      </c>
      <c r="AY252" s="18" t="s">
        <v>140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83</v>
      </c>
      <c r="BK252" s="217">
        <f>ROUND(I252*H252,2)</f>
        <v>0</v>
      </c>
      <c r="BL252" s="18" t="s">
        <v>195</v>
      </c>
      <c r="BM252" s="216" t="s">
        <v>833</v>
      </c>
    </row>
    <row r="253" s="2" customFormat="1">
      <c r="A253" s="39"/>
      <c r="B253" s="40"/>
      <c r="C253" s="41"/>
      <c r="D253" s="218" t="s">
        <v>149</v>
      </c>
      <c r="E253" s="41"/>
      <c r="F253" s="219" t="s">
        <v>808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149</v>
      </c>
      <c r="AU253" s="18" t="s">
        <v>85</v>
      </c>
    </row>
    <row r="254" s="2" customFormat="1" ht="24.15" customHeight="1">
      <c r="A254" s="39"/>
      <c r="B254" s="40"/>
      <c r="C254" s="247" t="s">
        <v>834</v>
      </c>
      <c r="D254" s="247" t="s">
        <v>244</v>
      </c>
      <c r="E254" s="248" t="s">
        <v>810</v>
      </c>
      <c r="F254" s="249" t="s">
        <v>811</v>
      </c>
      <c r="G254" s="250" t="s">
        <v>279</v>
      </c>
      <c r="H254" s="251">
        <v>1</v>
      </c>
      <c r="I254" s="252"/>
      <c r="J254" s="253">
        <f>ROUND(I254*H254,2)</f>
        <v>0</v>
      </c>
      <c r="K254" s="249" t="s">
        <v>19</v>
      </c>
      <c r="L254" s="254"/>
      <c r="M254" s="255" t="s">
        <v>19</v>
      </c>
      <c r="N254" s="256" t="s">
        <v>46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247</v>
      </c>
      <c r="AT254" s="216" t="s">
        <v>244</v>
      </c>
      <c r="AU254" s="216" t="s">
        <v>85</v>
      </c>
      <c r="AY254" s="18" t="s">
        <v>140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83</v>
      </c>
      <c r="BK254" s="217">
        <f>ROUND(I254*H254,2)</f>
        <v>0</v>
      </c>
      <c r="BL254" s="18" t="s">
        <v>195</v>
      </c>
      <c r="BM254" s="216" t="s">
        <v>837</v>
      </c>
    </row>
    <row r="255" s="2" customFormat="1">
      <c r="A255" s="39"/>
      <c r="B255" s="40"/>
      <c r="C255" s="41"/>
      <c r="D255" s="218" t="s">
        <v>149</v>
      </c>
      <c r="E255" s="41"/>
      <c r="F255" s="219" t="s">
        <v>811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149</v>
      </c>
      <c r="AU255" s="18" t="s">
        <v>85</v>
      </c>
    </row>
    <row r="256" s="2" customFormat="1" ht="16.5" customHeight="1">
      <c r="A256" s="39"/>
      <c r="B256" s="40"/>
      <c r="C256" s="205" t="s">
        <v>456</v>
      </c>
      <c r="D256" s="205" t="s">
        <v>143</v>
      </c>
      <c r="E256" s="206" t="s">
        <v>813</v>
      </c>
      <c r="F256" s="207" t="s">
        <v>814</v>
      </c>
      <c r="G256" s="208" t="s">
        <v>279</v>
      </c>
      <c r="H256" s="209">
        <v>1</v>
      </c>
      <c r="I256" s="210"/>
      <c r="J256" s="211">
        <f>ROUND(I256*H256,2)</f>
        <v>0</v>
      </c>
      <c r="K256" s="207" t="s">
        <v>19</v>
      </c>
      <c r="L256" s="45"/>
      <c r="M256" s="212" t="s">
        <v>19</v>
      </c>
      <c r="N256" s="213" t="s">
        <v>46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195</v>
      </c>
      <c r="AT256" s="216" t="s">
        <v>143</v>
      </c>
      <c r="AU256" s="216" t="s">
        <v>85</v>
      </c>
      <c r="AY256" s="18" t="s">
        <v>140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83</v>
      </c>
      <c r="BK256" s="217">
        <f>ROUND(I256*H256,2)</f>
        <v>0</v>
      </c>
      <c r="BL256" s="18" t="s">
        <v>195</v>
      </c>
      <c r="BM256" s="216" t="s">
        <v>840</v>
      </c>
    </row>
    <row r="257" s="2" customFormat="1">
      <c r="A257" s="39"/>
      <c r="B257" s="40"/>
      <c r="C257" s="41"/>
      <c r="D257" s="218" t="s">
        <v>149</v>
      </c>
      <c r="E257" s="41"/>
      <c r="F257" s="219" t="s">
        <v>814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149</v>
      </c>
      <c r="AU257" s="18" t="s">
        <v>85</v>
      </c>
    </row>
    <row r="258" s="2" customFormat="1" ht="16.5" customHeight="1">
      <c r="A258" s="39"/>
      <c r="B258" s="40"/>
      <c r="C258" s="205" t="s">
        <v>841</v>
      </c>
      <c r="D258" s="205" t="s">
        <v>143</v>
      </c>
      <c r="E258" s="206" t="s">
        <v>816</v>
      </c>
      <c r="F258" s="207" t="s">
        <v>817</v>
      </c>
      <c r="G258" s="208" t="s">
        <v>279</v>
      </c>
      <c r="H258" s="209">
        <v>2</v>
      </c>
      <c r="I258" s="210"/>
      <c r="J258" s="211">
        <f>ROUND(I258*H258,2)</f>
        <v>0</v>
      </c>
      <c r="K258" s="207" t="s">
        <v>19</v>
      </c>
      <c r="L258" s="45"/>
      <c r="M258" s="212" t="s">
        <v>19</v>
      </c>
      <c r="N258" s="213" t="s">
        <v>46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195</v>
      </c>
      <c r="AT258" s="216" t="s">
        <v>143</v>
      </c>
      <c r="AU258" s="216" t="s">
        <v>85</v>
      </c>
      <c r="AY258" s="18" t="s">
        <v>140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83</v>
      </c>
      <c r="BK258" s="217">
        <f>ROUND(I258*H258,2)</f>
        <v>0</v>
      </c>
      <c r="BL258" s="18" t="s">
        <v>195</v>
      </c>
      <c r="BM258" s="216" t="s">
        <v>845</v>
      </c>
    </row>
    <row r="259" s="2" customFormat="1">
      <c r="A259" s="39"/>
      <c r="B259" s="40"/>
      <c r="C259" s="41"/>
      <c r="D259" s="218" t="s">
        <v>149</v>
      </c>
      <c r="E259" s="41"/>
      <c r="F259" s="219" t="s">
        <v>817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149</v>
      </c>
      <c r="AU259" s="18" t="s">
        <v>85</v>
      </c>
    </row>
    <row r="260" s="2" customFormat="1" ht="16.5" customHeight="1">
      <c r="A260" s="39"/>
      <c r="B260" s="40"/>
      <c r="C260" s="205" t="s">
        <v>458</v>
      </c>
      <c r="D260" s="205" t="s">
        <v>143</v>
      </c>
      <c r="E260" s="206" t="s">
        <v>819</v>
      </c>
      <c r="F260" s="207" t="s">
        <v>820</v>
      </c>
      <c r="G260" s="208" t="s">
        <v>279</v>
      </c>
      <c r="H260" s="209">
        <v>16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46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195</v>
      </c>
      <c r="AT260" s="216" t="s">
        <v>143</v>
      </c>
      <c r="AU260" s="216" t="s">
        <v>85</v>
      </c>
      <c r="AY260" s="18" t="s">
        <v>140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83</v>
      </c>
      <c r="BK260" s="217">
        <f>ROUND(I260*H260,2)</f>
        <v>0</v>
      </c>
      <c r="BL260" s="18" t="s">
        <v>195</v>
      </c>
      <c r="BM260" s="216" t="s">
        <v>852</v>
      </c>
    </row>
    <row r="261" s="2" customFormat="1">
      <c r="A261" s="39"/>
      <c r="B261" s="40"/>
      <c r="C261" s="41"/>
      <c r="D261" s="218" t="s">
        <v>149</v>
      </c>
      <c r="E261" s="41"/>
      <c r="F261" s="219" t="s">
        <v>820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149</v>
      </c>
      <c r="AU261" s="18" t="s">
        <v>85</v>
      </c>
    </row>
    <row r="262" s="2" customFormat="1" ht="16.5" customHeight="1">
      <c r="A262" s="39"/>
      <c r="B262" s="40"/>
      <c r="C262" s="205" t="s">
        <v>858</v>
      </c>
      <c r="D262" s="205" t="s">
        <v>143</v>
      </c>
      <c r="E262" s="206" t="s">
        <v>822</v>
      </c>
      <c r="F262" s="207" t="s">
        <v>823</v>
      </c>
      <c r="G262" s="208" t="s">
        <v>268</v>
      </c>
      <c r="H262" s="209">
        <v>154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46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195</v>
      </c>
      <c r="AT262" s="216" t="s">
        <v>143</v>
      </c>
      <c r="AU262" s="216" t="s">
        <v>85</v>
      </c>
      <c r="AY262" s="18" t="s">
        <v>140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83</v>
      </c>
      <c r="BK262" s="217">
        <f>ROUND(I262*H262,2)</f>
        <v>0</v>
      </c>
      <c r="BL262" s="18" t="s">
        <v>195</v>
      </c>
      <c r="BM262" s="216" t="s">
        <v>862</v>
      </c>
    </row>
    <row r="263" s="2" customFormat="1">
      <c r="A263" s="39"/>
      <c r="B263" s="40"/>
      <c r="C263" s="41"/>
      <c r="D263" s="218" t="s">
        <v>149</v>
      </c>
      <c r="E263" s="41"/>
      <c r="F263" s="219" t="s">
        <v>823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149</v>
      </c>
      <c r="AU263" s="18" t="s">
        <v>85</v>
      </c>
    </row>
    <row r="264" s="2" customFormat="1" ht="16.5" customHeight="1">
      <c r="A264" s="39"/>
      <c r="B264" s="40"/>
      <c r="C264" s="247" t="s">
        <v>460</v>
      </c>
      <c r="D264" s="247" t="s">
        <v>244</v>
      </c>
      <c r="E264" s="248" t="s">
        <v>825</v>
      </c>
      <c r="F264" s="249" t="s">
        <v>826</v>
      </c>
      <c r="G264" s="250" t="s">
        <v>268</v>
      </c>
      <c r="H264" s="251">
        <v>154</v>
      </c>
      <c r="I264" s="252"/>
      <c r="J264" s="253">
        <f>ROUND(I264*H264,2)</f>
        <v>0</v>
      </c>
      <c r="K264" s="249" t="s">
        <v>19</v>
      </c>
      <c r="L264" s="254"/>
      <c r="M264" s="255" t="s">
        <v>19</v>
      </c>
      <c r="N264" s="256" t="s">
        <v>46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247</v>
      </c>
      <c r="AT264" s="216" t="s">
        <v>244</v>
      </c>
      <c r="AU264" s="216" t="s">
        <v>85</v>
      </c>
      <c r="AY264" s="18" t="s">
        <v>140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83</v>
      </c>
      <c r="BK264" s="217">
        <f>ROUND(I264*H264,2)</f>
        <v>0</v>
      </c>
      <c r="BL264" s="18" t="s">
        <v>195</v>
      </c>
      <c r="BM264" s="216" t="s">
        <v>896</v>
      </c>
    </row>
    <row r="265" s="2" customFormat="1">
      <c r="A265" s="39"/>
      <c r="B265" s="40"/>
      <c r="C265" s="41"/>
      <c r="D265" s="218" t="s">
        <v>149</v>
      </c>
      <c r="E265" s="41"/>
      <c r="F265" s="219" t="s">
        <v>826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149</v>
      </c>
      <c r="AU265" s="18" t="s">
        <v>85</v>
      </c>
    </row>
    <row r="266" s="2" customFormat="1" ht="16.5" customHeight="1">
      <c r="A266" s="39"/>
      <c r="B266" s="40"/>
      <c r="C266" s="205" t="s">
        <v>897</v>
      </c>
      <c r="D266" s="205" t="s">
        <v>143</v>
      </c>
      <c r="E266" s="206" t="s">
        <v>828</v>
      </c>
      <c r="F266" s="207" t="s">
        <v>829</v>
      </c>
      <c r="G266" s="208" t="s">
        <v>268</v>
      </c>
      <c r="H266" s="209">
        <v>154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46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195</v>
      </c>
      <c r="AT266" s="216" t="s">
        <v>143</v>
      </c>
      <c r="AU266" s="216" t="s">
        <v>85</v>
      </c>
      <c r="AY266" s="18" t="s">
        <v>140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83</v>
      </c>
      <c r="BK266" s="217">
        <f>ROUND(I266*H266,2)</f>
        <v>0</v>
      </c>
      <c r="BL266" s="18" t="s">
        <v>195</v>
      </c>
      <c r="BM266" s="216" t="s">
        <v>898</v>
      </c>
    </row>
    <row r="267" s="2" customFormat="1">
      <c r="A267" s="39"/>
      <c r="B267" s="40"/>
      <c r="C267" s="41"/>
      <c r="D267" s="218" t="s">
        <v>149</v>
      </c>
      <c r="E267" s="41"/>
      <c r="F267" s="219" t="s">
        <v>829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149</v>
      </c>
      <c r="AU267" s="18" t="s">
        <v>85</v>
      </c>
    </row>
    <row r="268" s="2" customFormat="1" ht="16.5" customHeight="1">
      <c r="A268" s="39"/>
      <c r="B268" s="40"/>
      <c r="C268" s="247" t="s">
        <v>463</v>
      </c>
      <c r="D268" s="247" t="s">
        <v>244</v>
      </c>
      <c r="E268" s="248" t="s">
        <v>831</v>
      </c>
      <c r="F268" s="249" t="s">
        <v>832</v>
      </c>
      <c r="G268" s="250" t="s">
        <v>268</v>
      </c>
      <c r="H268" s="251">
        <v>154</v>
      </c>
      <c r="I268" s="252"/>
      <c r="J268" s="253">
        <f>ROUND(I268*H268,2)</f>
        <v>0</v>
      </c>
      <c r="K268" s="249" t="s">
        <v>19</v>
      </c>
      <c r="L268" s="254"/>
      <c r="M268" s="255" t="s">
        <v>19</v>
      </c>
      <c r="N268" s="256" t="s">
        <v>46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247</v>
      </c>
      <c r="AT268" s="216" t="s">
        <v>244</v>
      </c>
      <c r="AU268" s="216" t="s">
        <v>85</v>
      </c>
      <c r="AY268" s="18" t="s">
        <v>140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83</v>
      </c>
      <c r="BK268" s="217">
        <f>ROUND(I268*H268,2)</f>
        <v>0</v>
      </c>
      <c r="BL268" s="18" t="s">
        <v>195</v>
      </c>
      <c r="BM268" s="216" t="s">
        <v>899</v>
      </c>
    </row>
    <row r="269" s="2" customFormat="1">
      <c r="A269" s="39"/>
      <c r="B269" s="40"/>
      <c r="C269" s="41"/>
      <c r="D269" s="218" t="s">
        <v>149</v>
      </c>
      <c r="E269" s="41"/>
      <c r="F269" s="219" t="s">
        <v>832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149</v>
      </c>
      <c r="AU269" s="18" t="s">
        <v>85</v>
      </c>
    </row>
    <row r="270" s="2" customFormat="1" ht="16.5" customHeight="1">
      <c r="A270" s="39"/>
      <c r="B270" s="40"/>
      <c r="C270" s="205" t="s">
        <v>900</v>
      </c>
      <c r="D270" s="205" t="s">
        <v>143</v>
      </c>
      <c r="E270" s="206" t="s">
        <v>835</v>
      </c>
      <c r="F270" s="207" t="s">
        <v>836</v>
      </c>
      <c r="G270" s="208" t="s">
        <v>189</v>
      </c>
      <c r="H270" s="209">
        <v>6.4619999999999997</v>
      </c>
      <c r="I270" s="210"/>
      <c r="J270" s="211">
        <f>ROUND(I270*H270,2)</f>
        <v>0</v>
      </c>
      <c r="K270" s="207" t="s">
        <v>19</v>
      </c>
      <c r="L270" s="45"/>
      <c r="M270" s="212" t="s">
        <v>19</v>
      </c>
      <c r="N270" s="213" t="s">
        <v>46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195</v>
      </c>
      <c r="AT270" s="216" t="s">
        <v>143</v>
      </c>
      <c r="AU270" s="216" t="s">
        <v>85</v>
      </c>
      <c r="AY270" s="18" t="s">
        <v>140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83</v>
      </c>
      <c r="BK270" s="217">
        <f>ROUND(I270*H270,2)</f>
        <v>0</v>
      </c>
      <c r="BL270" s="18" t="s">
        <v>195</v>
      </c>
      <c r="BM270" s="216" t="s">
        <v>901</v>
      </c>
    </row>
    <row r="271" s="2" customFormat="1">
      <c r="A271" s="39"/>
      <c r="B271" s="40"/>
      <c r="C271" s="41"/>
      <c r="D271" s="218" t="s">
        <v>149</v>
      </c>
      <c r="E271" s="41"/>
      <c r="F271" s="219" t="s">
        <v>836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149</v>
      </c>
      <c r="AU271" s="18" t="s">
        <v>85</v>
      </c>
    </row>
    <row r="272" s="12" customFormat="1" ht="22.8" customHeight="1">
      <c r="A272" s="12"/>
      <c r="B272" s="189"/>
      <c r="C272" s="190"/>
      <c r="D272" s="191" t="s">
        <v>74</v>
      </c>
      <c r="E272" s="203" t="s">
        <v>332</v>
      </c>
      <c r="F272" s="203" t="s">
        <v>333</v>
      </c>
      <c r="G272" s="190"/>
      <c r="H272" s="190"/>
      <c r="I272" s="193"/>
      <c r="J272" s="204">
        <f>BK272</f>
        <v>0</v>
      </c>
      <c r="K272" s="190"/>
      <c r="L272" s="195"/>
      <c r="M272" s="196"/>
      <c r="N272" s="197"/>
      <c r="O272" s="197"/>
      <c r="P272" s="198">
        <f>SUM(P273:P276)</f>
        <v>0</v>
      </c>
      <c r="Q272" s="197"/>
      <c r="R272" s="198">
        <f>SUM(R273:R276)</f>
        <v>0</v>
      </c>
      <c r="S272" s="197"/>
      <c r="T272" s="199">
        <f>SUM(T273:T276)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85</v>
      </c>
      <c r="AT272" s="201" t="s">
        <v>74</v>
      </c>
      <c r="AU272" s="201" t="s">
        <v>83</v>
      </c>
      <c r="AY272" s="200" t="s">
        <v>140</v>
      </c>
      <c r="BK272" s="202">
        <f>SUM(BK273:BK276)</f>
        <v>0</v>
      </c>
    </row>
    <row r="273" s="2" customFormat="1" ht="16.5" customHeight="1">
      <c r="A273" s="39"/>
      <c r="B273" s="40"/>
      <c r="C273" s="205" t="s">
        <v>466</v>
      </c>
      <c r="D273" s="205" t="s">
        <v>143</v>
      </c>
      <c r="E273" s="206" t="s">
        <v>838</v>
      </c>
      <c r="F273" s="207" t="s">
        <v>839</v>
      </c>
      <c r="G273" s="208" t="s">
        <v>480</v>
      </c>
      <c r="H273" s="209">
        <v>30</v>
      </c>
      <c r="I273" s="210"/>
      <c r="J273" s="211">
        <f>ROUND(I273*H273,2)</f>
        <v>0</v>
      </c>
      <c r="K273" s="207" t="s">
        <v>19</v>
      </c>
      <c r="L273" s="45"/>
      <c r="M273" s="212" t="s">
        <v>19</v>
      </c>
      <c r="N273" s="213" t="s">
        <v>46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195</v>
      </c>
      <c r="AT273" s="216" t="s">
        <v>143</v>
      </c>
      <c r="AU273" s="216" t="s">
        <v>85</v>
      </c>
      <c r="AY273" s="18" t="s">
        <v>140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83</v>
      </c>
      <c r="BK273" s="217">
        <f>ROUND(I273*H273,2)</f>
        <v>0</v>
      </c>
      <c r="BL273" s="18" t="s">
        <v>195</v>
      </c>
      <c r="BM273" s="216" t="s">
        <v>902</v>
      </c>
    </row>
    <row r="274" s="2" customFormat="1">
      <c r="A274" s="39"/>
      <c r="B274" s="40"/>
      <c r="C274" s="41"/>
      <c r="D274" s="218" t="s">
        <v>149</v>
      </c>
      <c r="E274" s="41"/>
      <c r="F274" s="219" t="s">
        <v>839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149</v>
      </c>
      <c r="AU274" s="18" t="s">
        <v>85</v>
      </c>
    </row>
    <row r="275" s="2" customFormat="1" ht="16.5" customHeight="1">
      <c r="A275" s="39"/>
      <c r="B275" s="40"/>
      <c r="C275" s="247" t="s">
        <v>924</v>
      </c>
      <c r="D275" s="247" t="s">
        <v>244</v>
      </c>
      <c r="E275" s="248" t="s">
        <v>842</v>
      </c>
      <c r="F275" s="249" t="s">
        <v>843</v>
      </c>
      <c r="G275" s="250" t="s">
        <v>844</v>
      </c>
      <c r="H275" s="251">
        <v>3</v>
      </c>
      <c r="I275" s="252"/>
      <c r="J275" s="253">
        <f>ROUND(I275*H275,2)</f>
        <v>0</v>
      </c>
      <c r="K275" s="249" t="s">
        <v>19</v>
      </c>
      <c r="L275" s="254"/>
      <c r="M275" s="255" t="s">
        <v>19</v>
      </c>
      <c r="N275" s="256" t="s">
        <v>46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247</v>
      </c>
      <c r="AT275" s="216" t="s">
        <v>244</v>
      </c>
      <c r="AU275" s="216" t="s">
        <v>85</v>
      </c>
      <c r="AY275" s="18" t="s">
        <v>140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83</v>
      </c>
      <c r="BK275" s="217">
        <f>ROUND(I275*H275,2)</f>
        <v>0</v>
      </c>
      <c r="BL275" s="18" t="s">
        <v>195</v>
      </c>
      <c r="BM275" s="216" t="s">
        <v>925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843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85</v>
      </c>
    </row>
    <row r="277" s="12" customFormat="1" ht="25.92" customHeight="1">
      <c r="A277" s="12"/>
      <c r="B277" s="189"/>
      <c r="C277" s="190"/>
      <c r="D277" s="191" t="s">
        <v>74</v>
      </c>
      <c r="E277" s="192" t="s">
        <v>846</v>
      </c>
      <c r="F277" s="192" t="s">
        <v>847</v>
      </c>
      <c r="G277" s="190"/>
      <c r="H277" s="190"/>
      <c r="I277" s="193"/>
      <c r="J277" s="194">
        <f>BK277</f>
        <v>0</v>
      </c>
      <c r="K277" s="190"/>
      <c r="L277" s="195"/>
      <c r="M277" s="196"/>
      <c r="N277" s="197"/>
      <c r="O277" s="197"/>
      <c r="P277" s="198">
        <f>SUM(P278:P280)</f>
        <v>0</v>
      </c>
      <c r="Q277" s="197"/>
      <c r="R277" s="198">
        <f>SUM(R278:R280)</f>
        <v>0</v>
      </c>
      <c r="S277" s="197"/>
      <c r="T277" s="199">
        <f>SUM(T278:T280)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0" t="s">
        <v>148</v>
      </c>
      <c r="AT277" s="201" t="s">
        <v>74</v>
      </c>
      <c r="AU277" s="201" t="s">
        <v>75</v>
      </c>
      <c r="AY277" s="200" t="s">
        <v>140</v>
      </c>
      <c r="BK277" s="202">
        <f>SUM(BK278:BK280)</f>
        <v>0</v>
      </c>
    </row>
    <row r="278" s="2" customFormat="1" ht="16.5" customHeight="1">
      <c r="A278" s="39"/>
      <c r="B278" s="40"/>
      <c r="C278" s="205" t="s">
        <v>470</v>
      </c>
      <c r="D278" s="205" t="s">
        <v>143</v>
      </c>
      <c r="E278" s="206" t="s">
        <v>848</v>
      </c>
      <c r="F278" s="207" t="s">
        <v>849</v>
      </c>
      <c r="G278" s="208" t="s">
        <v>850</v>
      </c>
      <c r="H278" s="209">
        <v>60</v>
      </c>
      <c r="I278" s="210"/>
      <c r="J278" s="211">
        <f>ROUND(I278*H278,2)</f>
        <v>0</v>
      </c>
      <c r="K278" s="207" t="s">
        <v>19</v>
      </c>
      <c r="L278" s="45"/>
      <c r="M278" s="212" t="s">
        <v>19</v>
      </c>
      <c r="N278" s="213" t="s">
        <v>46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851</v>
      </c>
      <c r="AT278" s="216" t="s">
        <v>143</v>
      </c>
      <c r="AU278" s="216" t="s">
        <v>83</v>
      </c>
      <c r="AY278" s="18" t="s">
        <v>140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83</v>
      </c>
      <c r="BK278" s="217">
        <f>ROUND(I278*H278,2)</f>
        <v>0</v>
      </c>
      <c r="BL278" s="18" t="s">
        <v>851</v>
      </c>
      <c r="BM278" s="216" t="s">
        <v>926</v>
      </c>
    </row>
    <row r="279" s="2" customFormat="1">
      <c r="A279" s="39"/>
      <c r="B279" s="40"/>
      <c r="C279" s="41"/>
      <c r="D279" s="218" t="s">
        <v>149</v>
      </c>
      <c r="E279" s="41"/>
      <c r="F279" s="219" t="s">
        <v>849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149</v>
      </c>
      <c r="AU279" s="18" t="s">
        <v>83</v>
      </c>
    </row>
    <row r="280" s="2" customFormat="1">
      <c r="A280" s="39"/>
      <c r="B280" s="40"/>
      <c r="C280" s="41"/>
      <c r="D280" s="218" t="s">
        <v>258</v>
      </c>
      <c r="E280" s="41"/>
      <c r="F280" s="257" t="s">
        <v>853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258</v>
      </c>
      <c r="AU280" s="18" t="s">
        <v>83</v>
      </c>
    </row>
    <row r="281" s="12" customFormat="1" ht="25.92" customHeight="1">
      <c r="A281" s="12"/>
      <c r="B281" s="189"/>
      <c r="C281" s="190"/>
      <c r="D281" s="191" t="s">
        <v>74</v>
      </c>
      <c r="E281" s="192" t="s">
        <v>854</v>
      </c>
      <c r="F281" s="192" t="s">
        <v>855</v>
      </c>
      <c r="G281" s="190"/>
      <c r="H281" s="190"/>
      <c r="I281" s="193"/>
      <c r="J281" s="194">
        <f>BK281</f>
        <v>0</v>
      </c>
      <c r="K281" s="190"/>
      <c r="L281" s="195"/>
      <c r="M281" s="196"/>
      <c r="N281" s="197"/>
      <c r="O281" s="197"/>
      <c r="P281" s="198">
        <f>P282</f>
        <v>0</v>
      </c>
      <c r="Q281" s="197"/>
      <c r="R281" s="198">
        <f>R282</f>
        <v>0</v>
      </c>
      <c r="S281" s="197"/>
      <c r="T281" s="199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173</v>
      </c>
      <c r="AT281" s="201" t="s">
        <v>74</v>
      </c>
      <c r="AU281" s="201" t="s">
        <v>75</v>
      </c>
      <c r="AY281" s="200" t="s">
        <v>140</v>
      </c>
      <c r="BK281" s="202">
        <f>BK282</f>
        <v>0</v>
      </c>
    </row>
    <row r="282" s="12" customFormat="1" ht="22.8" customHeight="1">
      <c r="A282" s="12"/>
      <c r="B282" s="189"/>
      <c r="C282" s="190"/>
      <c r="D282" s="191" t="s">
        <v>74</v>
      </c>
      <c r="E282" s="203" t="s">
        <v>856</v>
      </c>
      <c r="F282" s="203" t="s">
        <v>857</v>
      </c>
      <c r="G282" s="190"/>
      <c r="H282" s="190"/>
      <c r="I282" s="193"/>
      <c r="J282" s="204">
        <f>BK282</f>
        <v>0</v>
      </c>
      <c r="K282" s="190"/>
      <c r="L282" s="195"/>
      <c r="M282" s="196"/>
      <c r="N282" s="197"/>
      <c r="O282" s="197"/>
      <c r="P282" s="198">
        <f>SUM(P283:P284)</f>
        <v>0</v>
      </c>
      <c r="Q282" s="197"/>
      <c r="R282" s="198">
        <f>SUM(R283:R284)</f>
        <v>0</v>
      </c>
      <c r="S282" s="197"/>
      <c r="T282" s="199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0" t="s">
        <v>173</v>
      </c>
      <c r="AT282" s="201" t="s">
        <v>74</v>
      </c>
      <c r="AU282" s="201" t="s">
        <v>83</v>
      </c>
      <c r="AY282" s="200" t="s">
        <v>140</v>
      </c>
      <c r="BK282" s="202">
        <f>SUM(BK283:BK284)</f>
        <v>0</v>
      </c>
    </row>
    <row r="283" s="2" customFormat="1" ht="16.5" customHeight="1">
      <c r="A283" s="39"/>
      <c r="B283" s="40"/>
      <c r="C283" s="205" t="s">
        <v>927</v>
      </c>
      <c r="D283" s="205" t="s">
        <v>143</v>
      </c>
      <c r="E283" s="206" t="s">
        <v>859</v>
      </c>
      <c r="F283" s="207" t="s">
        <v>860</v>
      </c>
      <c r="G283" s="208" t="s">
        <v>861</v>
      </c>
      <c r="H283" s="209">
        <v>1</v>
      </c>
      <c r="I283" s="210"/>
      <c r="J283" s="211">
        <f>ROUND(I283*H283,2)</f>
        <v>0</v>
      </c>
      <c r="K283" s="207" t="s">
        <v>19</v>
      </c>
      <c r="L283" s="45"/>
      <c r="M283" s="212" t="s">
        <v>19</v>
      </c>
      <c r="N283" s="213" t="s">
        <v>46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148</v>
      </c>
      <c r="AT283" s="216" t="s">
        <v>143</v>
      </c>
      <c r="AU283" s="216" t="s">
        <v>85</v>
      </c>
      <c r="AY283" s="18" t="s">
        <v>140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83</v>
      </c>
      <c r="BK283" s="217">
        <f>ROUND(I283*H283,2)</f>
        <v>0</v>
      </c>
      <c r="BL283" s="18" t="s">
        <v>148</v>
      </c>
      <c r="BM283" s="216" t="s">
        <v>928</v>
      </c>
    </row>
    <row r="284" s="2" customFormat="1">
      <c r="A284" s="39"/>
      <c r="B284" s="40"/>
      <c r="C284" s="41"/>
      <c r="D284" s="218" t="s">
        <v>149</v>
      </c>
      <c r="E284" s="41"/>
      <c r="F284" s="219" t="s">
        <v>860</v>
      </c>
      <c r="G284" s="41"/>
      <c r="H284" s="41"/>
      <c r="I284" s="220"/>
      <c r="J284" s="41"/>
      <c r="K284" s="41"/>
      <c r="L284" s="45"/>
      <c r="M284" s="258"/>
      <c r="N284" s="259"/>
      <c r="O284" s="260"/>
      <c r="P284" s="260"/>
      <c r="Q284" s="260"/>
      <c r="R284" s="260"/>
      <c r="S284" s="260"/>
      <c r="T284" s="261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149</v>
      </c>
      <c r="AU284" s="18" t="s">
        <v>85</v>
      </c>
    </row>
    <row r="285" s="2" customFormat="1" ht="6.96" customHeight="1">
      <c r="A285" s="39"/>
      <c r="B285" s="60"/>
      <c r="C285" s="61"/>
      <c r="D285" s="61"/>
      <c r="E285" s="61"/>
      <c r="F285" s="61"/>
      <c r="G285" s="61"/>
      <c r="H285" s="61"/>
      <c r="I285" s="61"/>
      <c r="J285" s="61"/>
      <c r="K285" s="61"/>
      <c r="L285" s="45"/>
      <c r="M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</row>
  </sheetData>
  <sheetProtection sheet="1" autoFilter="0" formatColumns="0" formatRows="0" objects="1" scenarios="1" spinCount="100000" saltValue="qexG46E7aQI+9WFre4LK2kAZwzaQUeZH7vKNlp7kan0FKkwo7JRvKY5szhigHqN3fxrct3ZiKApN5ttyWZw/+A==" hashValue="D1mdUwfHFdPT7P7pLHVQ26Q3TfpMp+d0/UQyDNmXfORE6OLROCQ5udEdERihuKEvpyIEhcDHHcBeQx34BZspJA==" algorithmName="SHA-512" password="CC35"/>
  <autoFilter ref="C84:K28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střech a montáž fotovoltaiky Nemocnice Havířov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36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29</v>
      </c>
      <c r="J24" s="137" t="s">
        <v>38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ROUND((SUM(BE92:BE360)),  2)</f>
        <v>0</v>
      </c>
      <c r="G33" s="39"/>
      <c r="H33" s="39"/>
      <c r="I33" s="149">
        <v>0.20999999999999999</v>
      </c>
      <c r="J33" s="148">
        <f>ROUND(((SUM(BE92:BE360))*I33),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ROUND((SUM(BF92:BF360)),  2)</f>
        <v>0</v>
      </c>
      <c r="G34" s="39"/>
      <c r="H34" s="39"/>
      <c r="I34" s="149">
        <v>0.12</v>
      </c>
      <c r="J34" s="148">
        <f>ROUND(((SUM(BF92:BF360))*I34),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ROUND((SUM(BG92:BG360)),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ROUND((SUM(BH92:BH360)),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ROUND((SUM(BI92:BI360)),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střech a montáž fotovoltaiky Nemocnice Havířov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Balkóny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Havířov</v>
      </c>
      <c r="G52" s="41"/>
      <c r="H52" s="41"/>
      <c r="I52" s="33" t="s">
        <v>23</v>
      </c>
      <c r="J52" s="73" t="str">
        <f>IF(J12="","",J12)</f>
        <v>23. 10. 2024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Havířov,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930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113</v>
      </c>
      <c r="E61" s="169"/>
      <c r="F61" s="169"/>
      <c r="G61" s="169"/>
      <c r="H61" s="169"/>
      <c r="I61" s="169"/>
      <c r="J61" s="170">
        <f>J139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2"/>
      <c r="C62" s="173"/>
      <c r="D62" s="174" t="s">
        <v>931</v>
      </c>
      <c r="E62" s="175"/>
      <c r="F62" s="175"/>
      <c r="G62" s="175"/>
      <c r="H62" s="175"/>
      <c r="I62" s="175"/>
      <c r="J62" s="176">
        <f>J140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114</v>
      </c>
      <c r="E63" s="175"/>
      <c r="F63" s="175"/>
      <c r="G63" s="175"/>
      <c r="H63" s="175"/>
      <c r="I63" s="175"/>
      <c r="J63" s="176">
        <f>J187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115</v>
      </c>
      <c r="E64" s="175"/>
      <c r="F64" s="175"/>
      <c r="G64" s="175"/>
      <c r="H64" s="175"/>
      <c r="I64" s="175"/>
      <c r="J64" s="176">
        <f>J223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116</v>
      </c>
      <c r="E65" s="175"/>
      <c r="F65" s="175"/>
      <c r="G65" s="175"/>
      <c r="H65" s="175"/>
      <c r="I65" s="175"/>
      <c r="J65" s="176">
        <f>J248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117</v>
      </c>
      <c r="E66" s="169"/>
      <c r="F66" s="169"/>
      <c r="G66" s="169"/>
      <c r="H66" s="169"/>
      <c r="I66" s="169"/>
      <c r="J66" s="170">
        <f>J252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932</v>
      </c>
      <c r="E67" s="175"/>
      <c r="F67" s="175"/>
      <c r="G67" s="175"/>
      <c r="H67" s="175"/>
      <c r="I67" s="175"/>
      <c r="J67" s="176">
        <f>J253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367</v>
      </c>
      <c r="E68" s="175"/>
      <c r="F68" s="175"/>
      <c r="G68" s="175"/>
      <c r="H68" s="175"/>
      <c r="I68" s="175"/>
      <c r="J68" s="176">
        <f>J294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121</v>
      </c>
      <c r="E69" s="175"/>
      <c r="F69" s="175"/>
      <c r="G69" s="175"/>
      <c r="H69" s="175"/>
      <c r="I69" s="175"/>
      <c r="J69" s="176">
        <f>J307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122</v>
      </c>
      <c r="E70" s="175"/>
      <c r="F70" s="175"/>
      <c r="G70" s="175"/>
      <c r="H70" s="175"/>
      <c r="I70" s="175"/>
      <c r="J70" s="176">
        <f>J321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933</v>
      </c>
      <c r="E71" s="175"/>
      <c r="F71" s="175"/>
      <c r="G71" s="175"/>
      <c r="H71" s="175"/>
      <c r="I71" s="175"/>
      <c r="J71" s="176">
        <f>J348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934</v>
      </c>
      <c r="E72" s="175"/>
      <c r="F72" s="175"/>
      <c r="G72" s="175"/>
      <c r="H72" s="175"/>
      <c r="I72" s="175"/>
      <c r="J72" s="176">
        <f>J352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125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Stavební úpravy střech a montáž fotovoltaiky Nemocnice Havířov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107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03 - Balkóny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Havířov</v>
      </c>
      <c r="G86" s="41"/>
      <c r="H86" s="41"/>
      <c r="I86" s="33" t="s">
        <v>23</v>
      </c>
      <c r="J86" s="73" t="str">
        <f>IF(J12="","",J12)</f>
        <v>23. 10. 2024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Nemocnice Havířov, p.o.</v>
      </c>
      <c r="G88" s="41"/>
      <c r="H88" s="41"/>
      <c r="I88" s="33" t="s">
        <v>32</v>
      </c>
      <c r="J88" s="37" t="str">
        <f>E21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IF(E18="","",E18)</f>
        <v>Vyplň údaj</v>
      </c>
      <c r="G89" s="41"/>
      <c r="H89" s="41"/>
      <c r="I89" s="33" t="s">
        <v>35</v>
      </c>
      <c r="J89" s="37" t="str">
        <f>E24</f>
        <v>Amun Pro s.r.o.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126</v>
      </c>
      <c r="D91" s="181" t="s">
        <v>60</v>
      </c>
      <c r="E91" s="181" t="s">
        <v>56</v>
      </c>
      <c r="F91" s="181" t="s">
        <v>57</v>
      </c>
      <c r="G91" s="181" t="s">
        <v>127</v>
      </c>
      <c r="H91" s="181" t="s">
        <v>128</v>
      </c>
      <c r="I91" s="181" t="s">
        <v>129</v>
      </c>
      <c r="J91" s="181" t="s">
        <v>111</v>
      </c>
      <c r="K91" s="182" t="s">
        <v>130</v>
      </c>
      <c r="L91" s="183"/>
      <c r="M91" s="93" t="s">
        <v>19</v>
      </c>
      <c r="N91" s="94" t="s">
        <v>45</v>
      </c>
      <c r="O91" s="94" t="s">
        <v>131</v>
      </c>
      <c r="P91" s="94" t="s">
        <v>132</v>
      </c>
      <c r="Q91" s="94" t="s">
        <v>133</v>
      </c>
      <c r="R91" s="94" t="s">
        <v>134</v>
      </c>
      <c r="S91" s="94" t="s">
        <v>135</v>
      </c>
      <c r="T91" s="95" t="s">
        <v>136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137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P93+P139+P252</f>
        <v>0</v>
      </c>
      <c r="Q92" s="97"/>
      <c r="R92" s="186">
        <f>R93+R139+R252</f>
        <v>4.3867934000000011</v>
      </c>
      <c r="S92" s="97"/>
      <c r="T92" s="187">
        <f>T93+T139+T252</f>
        <v>0.39600000000000002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112</v>
      </c>
      <c r="BK92" s="188">
        <f>BK93+BK139+BK252</f>
        <v>0</v>
      </c>
    </row>
    <row r="93" s="12" customFormat="1" ht="25.92" customHeight="1">
      <c r="A93" s="12"/>
      <c r="B93" s="189"/>
      <c r="C93" s="190"/>
      <c r="D93" s="191" t="s">
        <v>74</v>
      </c>
      <c r="E93" s="192" t="s">
        <v>935</v>
      </c>
      <c r="F93" s="192" t="s">
        <v>936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SUM(P94:P138)</f>
        <v>0</v>
      </c>
      <c r="Q93" s="197"/>
      <c r="R93" s="198">
        <f>SUM(R94:R138)</f>
        <v>0</v>
      </c>
      <c r="S93" s="197"/>
      <c r="T93" s="199">
        <f>SUM(T94:T138)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83</v>
      </c>
      <c r="AT93" s="201" t="s">
        <v>74</v>
      </c>
      <c r="AU93" s="201" t="s">
        <v>75</v>
      </c>
      <c r="AY93" s="200" t="s">
        <v>140</v>
      </c>
      <c r="BK93" s="202">
        <f>SUM(BK94:BK138)</f>
        <v>0</v>
      </c>
    </row>
    <row r="94" s="2" customFormat="1" ht="16.5" customHeight="1">
      <c r="A94" s="39"/>
      <c r="B94" s="40"/>
      <c r="C94" s="205" t="s">
        <v>83</v>
      </c>
      <c r="D94" s="205" t="s">
        <v>143</v>
      </c>
      <c r="E94" s="206" t="s">
        <v>937</v>
      </c>
      <c r="F94" s="207" t="s">
        <v>938</v>
      </c>
      <c r="G94" s="208" t="s">
        <v>146</v>
      </c>
      <c r="H94" s="209">
        <v>238</v>
      </c>
      <c r="I94" s="210"/>
      <c r="J94" s="211">
        <f>ROUND(I94*H94,2)</f>
        <v>0</v>
      </c>
      <c r="K94" s="207" t="s">
        <v>147</v>
      </c>
      <c r="L94" s="45"/>
      <c r="M94" s="212" t="s">
        <v>19</v>
      </c>
      <c r="N94" s="213" t="s">
        <v>46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148</v>
      </c>
      <c r="AT94" s="216" t="s">
        <v>143</v>
      </c>
      <c r="AU94" s="216" t="s">
        <v>83</v>
      </c>
      <c r="AY94" s="18" t="s">
        <v>140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148</v>
      </c>
      <c r="BM94" s="216" t="s">
        <v>85</v>
      </c>
    </row>
    <row r="95" s="2" customFormat="1">
      <c r="A95" s="39"/>
      <c r="B95" s="40"/>
      <c r="C95" s="41"/>
      <c r="D95" s="218" t="s">
        <v>149</v>
      </c>
      <c r="E95" s="41"/>
      <c r="F95" s="219" t="s">
        <v>939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149</v>
      </c>
      <c r="AU95" s="18" t="s">
        <v>83</v>
      </c>
    </row>
    <row r="96" s="2" customFormat="1">
      <c r="A96" s="39"/>
      <c r="B96" s="40"/>
      <c r="C96" s="41"/>
      <c r="D96" s="223" t="s">
        <v>151</v>
      </c>
      <c r="E96" s="41"/>
      <c r="F96" s="224" t="s">
        <v>940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151</v>
      </c>
      <c r="AU96" s="18" t="s">
        <v>83</v>
      </c>
    </row>
    <row r="97" s="13" customFormat="1">
      <c r="A97" s="13"/>
      <c r="B97" s="225"/>
      <c r="C97" s="226"/>
      <c r="D97" s="218" t="s">
        <v>153</v>
      </c>
      <c r="E97" s="227" t="s">
        <v>19</v>
      </c>
      <c r="F97" s="228" t="s">
        <v>941</v>
      </c>
      <c r="G97" s="226"/>
      <c r="H97" s="229">
        <v>238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153</v>
      </c>
      <c r="AU97" s="235" t="s">
        <v>83</v>
      </c>
      <c r="AV97" s="13" t="s">
        <v>85</v>
      </c>
      <c r="AW97" s="13" t="s">
        <v>34</v>
      </c>
      <c r="AX97" s="13" t="s">
        <v>75</v>
      </c>
      <c r="AY97" s="235" t="s">
        <v>140</v>
      </c>
    </row>
    <row r="98" s="14" customFormat="1">
      <c r="A98" s="14"/>
      <c r="B98" s="236"/>
      <c r="C98" s="237"/>
      <c r="D98" s="218" t="s">
        <v>153</v>
      </c>
      <c r="E98" s="238" t="s">
        <v>19</v>
      </c>
      <c r="F98" s="239" t="s">
        <v>155</v>
      </c>
      <c r="G98" s="237"/>
      <c r="H98" s="240">
        <v>238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153</v>
      </c>
      <c r="AU98" s="246" t="s">
        <v>83</v>
      </c>
      <c r="AV98" s="14" t="s">
        <v>148</v>
      </c>
      <c r="AW98" s="14" t="s">
        <v>34</v>
      </c>
      <c r="AX98" s="14" t="s">
        <v>83</v>
      </c>
      <c r="AY98" s="246" t="s">
        <v>140</v>
      </c>
    </row>
    <row r="99" s="2" customFormat="1" ht="16.5" customHeight="1">
      <c r="A99" s="39"/>
      <c r="B99" s="40"/>
      <c r="C99" s="247" t="s">
        <v>85</v>
      </c>
      <c r="D99" s="247" t="s">
        <v>244</v>
      </c>
      <c r="E99" s="248" t="s">
        <v>942</v>
      </c>
      <c r="F99" s="249" t="s">
        <v>943</v>
      </c>
      <c r="G99" s="250" t="s">
        <v>146</v>
      </c>
      <c r="H99" s="251">
        <v>188.09999999999999</v>
      </c>
      <c r="I99" s="252"/>
      <c r="J99" s="253">
        <f>ROUND(I99*H99,2)</f>
        <v>0</v>
      </c>
      <c r="K99" s="249" t="s">
        <v>147</v>
      </c>
      <c r="L99" s="254"/>
      <c r="M99" s="255" t="s">
        <v>19</v>
      </c>
      <c r="N99" s="256" t="s">
        <v>46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170</v>
      </c>
      <c r="AT99" s="216" t="s">
        <v>244</v>
      </c>
      <c r="AU99" s="216" t="s">
        <v>83</v>
      </c>
      <c r="AY99" s="18" t="s">
        <v>140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83</v>
      </c>
      <c r="BK99" s="217">
        <f>ROUND(I99*H99,2)</f>
        <v>0</v>
      </c>
      <c r="BL99" s="18" t="s">
        <v>148</v>
      </c>
      <c r="BM99" s="216" t="s">
        <v>148</v>
      </c>
    </row>
    <row r="100" s="2" customFormat="1">
      <c r="A100" s="39"/>
      <c r="B100" s="40"/>
      <c r="C100" s="41"/>
      <c r="D100" s="218" t="s">
        <v>149</v>
      </c>
      <c r="E100" s="41"/>
      <c r="F100" s="219" t="s">
        <v>943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83</v>
      </c>
    </row>
    <row r="101" s="13" customFormat="1">
      <c r="A101" s="13"/>
      <c r="B101" s="225"/>
      <c r="C101" s="226"/>
      <c r="D101" s="218" t="s">
        <v>153</v>
      </c>
      <c r="E101" s="227" t="s">
        <v>19</v>
      </c>
      <c r="F101" s="228" t="s">
        <v>944</v>
      </c>
      <c r="G101" s="226"/>
      <c r="H101" s="229">
        <v>188.09999999999999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153</v>
      </c>
      <c r="AU101" s="235" t="s">
        <v>83</v>
      </c>
      <c r="AV101" s="13" t="s">
        <v>85</v>
      </c>
      <c r="AW101" s="13" t="s">
        <v>34</v>
      </c>
      <c r="AX101" s="13" t="s">
        <v>75</v>
      </c>
      <c r="AY101" s="235" t="s">
        <v>140</v>
      </c>
    </row>
    <row r="102" s="14" customFormat="1">
      <c r="A102" s="14"/>
      <c r="B102" s="236"/>
      <c r="C102" s="237"/>
      <c r="D102" s="218" t="s">
        <v>153</v>
      </c>
      <c r="E102" s="238" t="s">
        <v>19</v>
      </c>
      <c r="F102" s="239" t="s">
        <v>155</v>
      </c>
      <c r="G102" s="237"/>
      <c r="H102" s="240">
        <v>188.09999999999999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153</v>
      </c>
      <c r="AU102" s="246" t="s">
        <v>83</v>
      </c>
      <c r="AV102" s="14" t="s">
        <v>148</v>
      </c>
      <c r="AW102" s="14" t="s">
        <v>34</v>
      </c>
      <c r="AX102" s="14" t="s">
        <v>83</v>
      </c>
      <c r="AY102" s="246" t="s">
        <v>140</v>
      </c>
    </row>
    <row r="103" s="2" customFormat="1" ht="16.5" customHeight="1">
      <c r="A103" s="39"/>
      <c r="B103" s="40"/>
      <c r="C103" s="247" t="s">
        <v>161</v>
      </c>
      <c r="D103" s="247" t="s">
        <v>244</v>
      </c>
      <c r="E103" s="248" t="s">
        <v>945</v>
      </c>
      <c r="F103" s="249" t="s">
        <v>946</v>
      </c>
      <c r="G103" s="250" t="s">
        <v>146</v>
      </c>
      <c r="H103" s="251">
        <v>73.700000000000003</v>
      </c>
      <c r="I103" s="252"/>
      <c r="J103" s="253">
        <f>ROUND(I103*H103,2)</f>
        <v>0</v>
      </c>
      <c r="K103" s="249" t="s">
        <v>147</v>
      </c>
      <c r="L103" s="254"/>
      <c r="M103" s="255" t="s">
        <v>19</v>
      </c>
      <c r="N103" s="256" t="s">
        <v>46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170</v>
      </c>
      <c r="AT103" s="216" t="s">
        <v>244</v>
      </c>
      <c r="AU103" s="216" t="s">
        <v>83</v>
      </c>
      <c r="AY103" s="18" t="s">
        <v>140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83</v>
      </c>
      <c r="BK103" s="217">
        <f>ROUND(I103*H103,2)</f>
        <v>0</v>
      </c>
      <c r="BL103" s="18" t="s">
        <v>148</v>
      </c>
      <c r="BM103" s="216" t="s">
        <v>164</v>
      </c>
    </row>
    <row r="104" s="2" customFormat="1">
      <c r="A104" s="39"/>
      <c r="B104" s="40"/>
      <c r="C104" s="41"/>
      <c r="D104" s="218" t="s">
        <v>149</v>
      </c>
      <c r="E104" s="41"/>
      <c r="F104" s="219" t="s">
        <v>946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83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947</v>
      </c>
      <c r="G105" s="226"/>
      <c r="H105" s="229">
        <v>73.700000000000003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83</v>
      </c>
      <c r="AV105" s="13" t="s">
        <v>85</v>
      </c>
      <c r="AW105" s="13" t="s">
        <v>34</v>
      </c>
      <c r="AX105" s="13" t="s">
        <v>75</v>
      </c>
      <c r="AY105" s="235" t="s">
        <v>140</v>
      </c>
    </row>
    <row r="106" s="14" customFormat="1">
      <c r="A106" s="14"/>
      <c r="B106" s="236"/>
      <c r="C106" s="237"/>
      <c r="D106" s="218" t="s">
        <v>153</v>
      </c>
      <c r="E106" s="238" t="s">
        <v>19</v>
      </c>
      <c r="F106" s="239" t="s">
        <v>155</v>
      </c>
      <c r="G106" s="237"/>
      <c r="H106" s="240">
        <v>73.700000000000003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153</v>
      </c>
      <c r="AU106" s="246" t="s">
        <v>83</v>
      </c>
      <c r="AV106" s="14" t="s">
        <v>148</v>
      </c>
      <c r="AW106" s="14" t="s">
        <v>34</v>
      </c>
      <c r="AX106" s="14" t="s">
        <v>83</v>
      </c>
      <c r="AY106" s="246" t="s">
        <v>140</v>
      </c>
    </row>
    <row r="107" s="2" customFormat="1" ht="16.5" customHeight="1">
      <c r="A107" s="39"/>
      <c r="B107" s="40"/>
      <c r="C107" s="205" t="s">
        <v>148</v>
      </c>
      <c r="D107" s="205" t="s">
        <v>143</v>
      </c>
      <c r="E107" s="206" t="s">
        <v>948</v>
      </c>
      <c r="F107" s="207" t="s">
        <v>949</v>
      </c>
      <c r="G107" s="208" t="s">
        <v>146</v>
      </c>
      <c r="H107" s="209">
        <v>188.09999999999999</v>
      </c>
      <c r="I107" s="210"/>
      <c r="J107" s="211">
        <f>ROUND(I107*H107,2)</f>
        <v>0</v>
      </c>
      <c r="K107" s="207" t="s">
        <v>147</v>
      </c>
      <c r="L107" s="45"/>
      <c r="M107" s="212" t="s">
        <v>19</v>
      </c>
      <c r="N107" s="213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148</v>
      </c>
      <c r="AT107" s="216" t="s">
        <v>143</v>
      </c>
      <c r="AU107" s="216" t="s">
        <v>83</v>
      </c>
      <c r="AY107" s="18" t="s">
        <v>140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148</v>
      </c>
      <c r="BM107" s="216" t="s">
        <v>170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949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83</v>
      </c>
    </row>
    <row r="109" s="2" customFormat="1">
      <c r="A109" s="39"/>
      <c r="B109" s="40"/>
      <c r="C109" s="41"/>
      <c r="D109" s="223" t="s">
        <v>151</v>
      </c>
      <c r="E109" s="41"/>
      <c r="F109" s="224" t="s">
        <v>950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151</v>
      </c>
      <c r="AU109" s="18" t="s">
        <v>83</v>
      </c>
    </row>
    <row r="110" s="13" customFormat="1">
      <c r="A110" s="13"/>
      <c r="B110" s="225"/>
      <c r="C110" s="226"/>
      <c r="D110" s="218" t="s">
        <v>153</v>
      </c>
      <c r="E110" s="227" t="s">
        <v>19</v>
      </c>
      <c r="F110" s="228" t="s">
        <v>944</v>
      </c>
      <c r="G110" s="226"/>
      <c r="H110" s="229">
        <v>188.09999999999999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153</v>
      </c>
      <c r="AU110" s="235" t="s">
        <v>83</v>
      </c>
      <c r="AV110" s="13" t="s">
        <v>85</v>
      </c>
      <c r="AW110" s="13" t="s">
        <v>34</v>
      </c>
      <c r="AX110" s="13" t="s">
        <v>75</v>
      </c>
      <c r="AY110" s="235" t="s">
        <v>140</v>
      </c>
    </row>
    <row r="111" s="14" customFormat="1">
      <c r="A111" s="14"/>
      <c r="B111" s="236"/>
      <c r="C111" s="237"/>
      <c r="D111" s="218" t="s">
        <v>153</v>
      </c>
      <c r="E111" s="238" t="s">
        <v>19</v>
      </c>
      <c r="F111" s="239" t="s">
        <v>155</v>
      </c>
      <c r="G111" s="237"/>
      <c r="H111" s="240">
        <v>188.09999999999999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153</v>
      </c>
      <c r="AU111" s="246" t="s">
        <v>83</v>
      </c>
      <c r="AV111" s="14" t="s">
        <v>148</v>
      </c>
      <c r="AW111" s="14" t="s">
        <v>34</v>
      </c>
      <c r="AX111" s="14" t="s">
        <v>83</v>
      </c>
      <c r="AY111" s="246" t="s">
        <v>140</v>
      </c>
    </row>
    <row r="112" s="2" customFormat="1" ht="16.5" customHeight="1">
      <c r="A112" s="39"/>
      <c r="B112" s="40"/>
      <c r="C112" s="247" t="s">
        <v>173</v>
      </c>
      <c r="D112" s="247" t="s">
        <v>244</v>
      </c>
      <c r="E112" s="248" t="s">
        <v>951</v>
      </c>
      <c r="F112" s="249" t="s">
        <v>952</v>
      </c>
      <c r="G112" s="250" t="s">
        <v>480</v>
      </c>
      <c r="H112" s="251">
        <v>100</v>
      </c>
      <c r="I112" s="252"/>
      <c r="J112" s="253">
        <f>ROUND(I112*H112,2)</f>
        <v>0</v>
      </c>
      <c r="K112" s="249" t="s">
        <v>147</v>
      </c>
      <c r="L112" s="254"/>
      <c r="M112" s="255" t="s">
        <v>19</v>
      </c>
      <c r="N112" s="256" t="s">
        <v>46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170</v>
      </c>
      <c r="AT112" s="216" t="s">
        <v>244</v>
      </c>
      <c r="AU112" s="216" t="s">
        <v>83</v>
      </c>
      <c r="AY112" s="18" t="s">
        <v>140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83</v>
      </c>
      <c r="BK112" s="217">
        <f>ROUND(I112*H112,2)</f>
        <v>0</v>
      </c>
      <c r="BL112" s="18" t="s">
        <v>148</v>
      </c>
      <c r="BM112" s="216" t="s">
        <v>176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952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83</v>
      </c>
    </row>
    <row r="114" s="13" customFormat="1">
      <c r="A114" s="13"/>
      <c r="B114" s="225"/>
      <c r="C114" s="226"/>
      <c r="D114" s="218" t="s">
        <v>153</v>
      </c>
      <c r="E114" s="227" t="s">
        <v>19</v>
      </c>
      <c r="F114" s="228" t="s">
        <v>767</v>
      </c>
      <c r="G114" s="226"/>
      <c r="H114" s="229">
        <v>100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153</v>
      </c>
      <c r="AU114" s="235" t="s">
        <v>83</v>
      </c>
      <c r="AV114" s="13" t="s">
        <v>85</v>
      </c>
      <c r="AW114" s="13" t="s">
        <v>34</v>
      </c>
      <c r="AX114" s="13" t="s">
        <v>75</v>
      </c>
      <c r="AY114" s="235" t="s">
        <v>140</v>
      </c>
    </row>
    <row r="115" s="14" customFormat="1">
      <c r="A115" s="14"/>
      <c r="B115" s="236"/>
      <c r="C115" s="237"/>
      <c r="D115" s="218" t="s">
        <v>153</v>
      </c>
      <c r="E115" s="238" t="s">
        <v>19</v>
      </c>
      <c r="F115" s="239" t="s">
        <v>155</v>
      </c>
      <c r="G115" s="237"/>
      <c r="H115" s="240">
        <v>100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153</v>
      </c>
      <c r="AU115" s="246" t="s">
        <v>83</v>
      </c>
      <c r="AV115" s="14" t="s">
        <v>148</v>
      </c>
      <c r="AW115" s="14" t="s">
        <v>34</v>
      </c>
      <c r="AX115" s="14" t="s">
        <v>83</v>
      </c>
      <c r="AY115" s="246" t="s">
        <v>140</v>
      </c>
    </row>
    <row r="116" s="2" customFormat="1" ht="16.5" customHeight="1">
      <c r="A116" s="39"/>
      <c r="B116" s="40"/>
      <c r="C116" s="205" t="s">
        <v>164</v>
      </c>
      <c r="D116" s="205" t="s">
        <v>143</v>
      </c>
      <c r="E116" s="206" t="s">
        <v>953</v>
      </c>
      <c r="F116" s="207" t="s">
        <v>954</v>
      </c>
      <c r="G116" s="208" t="s">
        <v>146</v>
      </c>
      <c r="H116" s="209">
        <v>188.09999999999999</v>
      </c>
      <c r="I116" s="210"/>
      <c r="J116" s="211">
        <f>ROUND(I116*H116,2)</f>
        <v>0</v>
      </c>
      <c r="K116" s="207" t="s">
        <v>147</v>
      </c>
      <c r="L116" s="45"/>
      <c r="M116" s="212" t="s">
        <v>19</v>
      </c>
      <c r="N116" s="213" t="s">
        <v>46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148</v>
      </c>
      <c r="AT116" s="216" t="s">
        <v>143</v>
      </c>
      <c r="AU116" s="216" t="s">
        <v>83</v>
      </c>
      <c r="AY116" s="18" t="s">
        <v>140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83</v>
      </c>
      <c r="BK116" s="217">
        <f>ROUND(I116*H116,2)</f>
        <v>0</v>
      </c>
      <c r="BL116" s="18" t="s">
        <v>148</v>
      </c>
      <c r="BM116" s="216" t="s">
        <v>8</v>
      </c>
    </row>
    <row r="117" s="2" customFormat="1">
      <c r="A117" s="39"/>
      <c r="B117" s="40"/>
      <c r="C117" s="41"/>
      <c r="D117" s="218" t="s">
        <v>149</v>
      </c>
      <c r="E117" s="41"/>
      <c r="F117" s="219" t="s">
        <v>954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149</v>
      </c>
      <c r="AU117" s="18" t="s">
        <v>83</v>
      </c>
    </row>
    <row r="118" s="2" customFormat="1">
      <c r="A118" s="39"/>
      <c r="B118" s="40"/>
      <c r="C118" s="41"/>
      <c r="D118" s="223" t="s">
        <v>151</v>
      </c>
      <c r="E118" s="41"/>
      <c r="F118" s="224" t="s">
        <v>955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151</v>
      </c>
      <c r="AU118" s="18" t="s">
        <v>83</v>
      </c>
    </row>
    <row r="119" s="2" customFormat="1">
      <c r="A119" s="39"/>
      <c r="B119" s="40"/>
      <c r="C119" s="41"/>
      <c r="D119" s="218" t="s">
        <v>258</v>
      </c>
      <c r="E119" s="41"/>
      <c r="F119" s="257" t="s">
        <v>956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258</v>
      </c>
      <c r="AU119" s="18" t="s">
        <v>83</v>
      </c>
    </row>
    <row r="120" s="13" customFormat="1">
      <c r="A120" s="13"/>
      <c r="B120" s="225"/>
      <c r="C120" s="226"/>
      <c r="D120" s="218" t="s">
        <v>153</v>
      </c>
      <c r="E120" s="227" t="s">
        <v>19</v>
      </c>
      <c r="F120" s="228" t="s">
        <v>957</v>
      </c>
      <c r="G120" s="226"/>
      <c r="H120" s="229">
        <v>188.09999999999999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153</v>
      </c>
      <c r="AU120" s="235" t="s">
        <v>83</v>
      </c>
      <c r="AV120" s="13" t="s">
        <v>85</v>
      </c>
      <c r="AW120" s="13" t="s">
        <v>34</v>
      </c>
      <c r="AX120" s="13" t="s">
        <v>75</v>
      </c>
      <c r="AY120" s="235" t="s">
        <v>140</v>
      </c>
    </row>
    <row r="121" s="14" customFormat="1">
      <c r="A121" s="14"/>
      <c r="B121" s="236"/>
      <c r="C121" s="237"/>
      <c r="D121" s="218" t="s">
        <v>153</v>
      </c>
      <c r="E121" s="238" t="s">
        <v>19</v>
      </c>
      <c r="F121" s="239" t="s">
        <v>155</v>
      </c>
      <c r="G121" s="237"/>
      <c r="H121" s="240">
        <v>188.09999999999999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153</v>
      </c>
      <c r="AU121" s="246" t="s">
        <v>83</v>
      </c>
      <c r="AV121" s="14" t="s">
        <v>148</v>
      </c>
      <c r="AW121" s="14" t="s">
        <v>34</v>
      </c>
      <c r="AX121" s="14" t="s">
        <v>83</v>
      </c>
      <c r="AY121" s="246" t="s">
        <v>140</v>
      </c>
    </row>
    <row r="122" s="2" customFormat="1" ht="16.5" customHeight="1">
      <c r="A122" s="39"/>
      <c r="B122" s="40"/>
      <c r="C122" s="205" t="s">
        <v>186</v>
      </c>
      <c r="D122" s="205" t="s">
        <v>143</v>
      </c>
      <c r="E122" s="206" t="s">
        <v>958</v>
      </c>
      <c r="F122" s="207" t="s">
        <v>959</v>
      </c>
      <c r="G122" s="208" t="s">
        <v>146</v>
      </c>
      <c r="H122" s="209">
        <v>188.09999999999999</v>
      </c>
      <c r="I122" s="210"/>
      <c r="J122" s="211">
        <f>ROUND(I122*H122,2)</f>
        <v>0</v>
      </c>
      <c r="K122" s="207" t="s">
        <v>147</v>
      </c>
      <c r="L122" s="45"/>
      <c r="M122" s="212" t="s">
        <v>19</v>
      </c>
      <c r="N122" s="213" t="s">
        <v>46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148</v>
      </c>
      <c r="AT122" s="216" t="s">
        <v>143</v>
      </c>
      <c r="AU122" s="216" t="s">
        <v>83</v>
      </c>
      <c r="AY122" s="18" t="s">
        <v>140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83</v>
      </c>
      <c r="BK122" s="217">
        <f>ROUND(I122*H122,2)</f>
        <v>0</v>
      </c>
      <c r="BL122" s="18" t="s">
        <v>148</v>
      </c>
      <c r="BM122" s="216" t="s">
        <v>190</v>
      </c>
    </row>
    <row r="123" s="2" customFormat="1">
      <c r="A123" s="39"/>
      <c r="B123" s="40"/>
      <c r="C123" s="41"/>
      <c r="D123" s="218" t="s">
        <v>149</v>
      </c>
      <c r="E123" s="41"/>
      <c r="F123" s="219" t="s">
        <v>959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83</v>
      </c>
    </row>
    <row r="124" s="2" customFormat="1">
      <c r="A124" s="39"/>
      <c r="B124" s="40"/>
      <c r="C124" s="41"/>
      <c r="D124" s="223" t="s">
        <v>151</v>
      </c>
      <c r="E124" s="41"/>
      <c r="F124" s="224" t="s">
        <v>960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151</v>
      </c>
      <c r="AU124" s="18" t="s">
        <v>83</v>
      </c>
    </row>
    <row r="125" s="13" customFormat="1">
      <c r="A125" s="13"/>
      <c r="B125" s="225"/>
      <c r="C125" s="226"/>
      <c r="D125" s="218" t="s">
        <v>153</v>
      </c>
      <c r="E125" s="227" t="s">
        <v>19</v>
      </c>
      <c r="F125" s="228" t="s">
        <v>957</v>
      </c>
      <c r="G125" s="226"/>
      <c r="H125" s="229">
        <v>188.09999999999999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153</v>
      </c>
      <c r="AU125" s="235" t="s">
        <v>83</v>
      </c>
      <c r="AV125" s="13" t="s">
        <v>85</v>
      </c>
      <c r="AW125" s="13" t="s">
        <v>34</v>
      </c>
      <c r="AX125" s="13" t="s">
        <v>75</v>
      </c>
      <c r="AY125" s="235" t="s">
        <v>140</v>
      </c>
    </row>
    <row r="126" s="14" customFormat="1">
      <c r="A126" s="14"/>
      <c r="B126" s="236"/>
      <c r="C126" s="237"/>
      <c r="D126" s="218" t="s">
        <v>153</v>
      </c>
      <c r="E126" s="238" t="s">
        <v>19</v>
      </c>
      <c r="F126" s="239" t="s">
        <v>155</v>
      </c>
      <c r="G126" s="237"/>
      <c r="H126" s="240">
        <v>188.09999999999999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153</v>
      </c>
      <c r="AU126" s="246" t="s">
        <v>83</v>
      </c>
      <c r="AV126" s="14" t="s">
        <v>148</v>
      </c>
      <c r="AW126" s="14" t="s">
        <v>34</v>
      </c>
      <c r="AX126" s="14" t="s">
        <v>83</v>
      </c>
      <c r="AY126" s="246" t="s">
        <v>140</v>
      </c>
    </row>
    <row r="127" s="2" customFormat="1" ht="21.75" customHeight="1">
      <c r="A127" s="39"/>
      <c r="B127" s="40"/>
      <c r="C127" s="205" t="s">
        <v>170</v>
      </c>
      <c r="D127" s="205" t="s">
        <v>143</v>
      </c>
      <c r="E127" s="206" t="s">
        <v>961</v>
      </c>
      <c r="F127" s="207" t="s">
        <v>962</v>
      </c>
      <c r="G127" s="208" t="s">
        <v>146</v>
      </c>
      <c r="H127" s="209">
        <v>188.09999999999999</v>
      </c>
      <c r="I127" s="210"/>
      <c r="J127" s="211">
        <f>ROUND(I127*H127,2)</f>
        <v>0</v>
      </c>
      <c r="K127" s="207" t="s">
        <v>147</v>
      </c>
      <c r="L127" s="45"/>
      <c r="M127" s="212" t="s">
        <v>19</v>
      </c>
      <c r="N127" s="213" t="s">
        <v>46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148</v>
      </c>
      <c r="AT127" s="216" t="s">
        <v>143</v>
      </c>
      <c r="AU127" s="216" t="s">
        <v>83</v>
      </c>
      <c r="AY127" s="18" t="s">
        <v>140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148</v>
      </c>
      <c r="BM127" s="216" t="s">
        <v>195</v>
      </c>
    </row>
    <row r="128" s="2" customFormat="1">
      <c r="A128" s="39"/>
      <c r="B128" s="40"/>
      <c r="C128" s="41"/>
      <c r="D128" s="218" t="s">
        <v>149</v>
      </c>
      <c r="E128" s="41"/>
      <c r="F128" s="219" t="s">
        <v>963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83</v>
      </c>
    </row>
    <row r="129" s="2" customFormat="1">
      <c r="A129" s="39"/>
      <c r="B129" s="40"/>
      <c r="C129" s="41"/>
      <c r="D129" s="223" t="s">
        <v>151</v>
      </c>
      <c r="E129" s="41"/>
      <c r="F129" s="224" t="s">
        <v>964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151</v>
      </c>
      <c r="AU129" s="18" t="s">
        <v>83</v>
      </c>
    </row>
    <row r="130" s="13" customFormat="1">
      <c r="A130" s="13"/>
      <c r="B130" s="225"/>
      <c r="C130" s="226"/>
      <c r="D130" s="218" t="s">
        <v>153</v>
      </c>
      <c r="E130" s="227" t="s">
        <v>19</v>
      </c>
      <c r="F130" s="228" t="s">
        <v>957</v>
      </c>
      <c r="G130" s="226"/>
      <c r="H130" s="229">
        <v>188.09999999999999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153</v>
      </c>
      <c r="AU130" s="235" t="s">
        <v>83</v>
      </c>
      <c r="AV130" s="13" t="s">
        <v>85</v>
      </c>
      <c r="AW130" s="13" t="s">
        <v>34</v>
      </c>
      <c r="AX130" s="13" t="s">
        <v>75</v>
      </c>
      <c r="AY130" s="235" t="s">
        <v>140</v>
      </c>
    </row>
    <row r="131" s="14" customFormat="1">
      <c r="A131" s="14"/>
      <c r="B131" s="236"/>
      <c r="C131" s="237"/>
      <c r="D131" s="218" t="s">
        <v>153</v>
      </c>
      <c r="E131" s="238" t="s">
        <v>19</v>
      </c>
      <c r="F131" s="239" t="s">
        <v>155</v>
      </c>
      <c r="G131" s="237"/>
      <c r="H131" s="240">
        <v>188.09999999999999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153</v>
      </c>
      <c r="AU131" s="246" t="s">
        <v>83</v>
      </c>
      <c r="AV131" s="14" t="s">
        <v>148</v>
      </c>
      <c r="AW131" s="14" t="s">
        <v>34</v>
      </c>
      <c r="AX131" s="14" t="s">
        <v>83</v>
      </c>
      <c r="AY131" s="246" t="s">
        <v>140</v>
      </c>
    </row>
    <row r="132" s="2" customFormat="1" ht="21.75" customHeight="1">
      <c r="A132" s="39"/>
      <c r="B132" s="40"/>
      <c r="C132" s="247" t="s">
        <v>141</v>
      </c>
      <c r="D132" s="247" t="s">
        <v>244</v>
      </c>
      <c r="E132" s="248" t="s">
        <v>965</v>
      </c>
      <c r="F132" s="249" t="s">
        <v>966</v>
      </c>
      <c r="G132" s="250" t="s">
        <v>146</v>
      </c>
      <c r="H132" s="251">
        <v>205.19999999999999</v>
      </c>
      <c r="I132" s="252"/>
      <c r="J132" s="253">
        <f>ROUND(I132*H132,2)</f>
        <v>0</v>
      </c>
      <c r="K132" s="249" t="s">
        <v>147</v>
      </c>
      <c r="L132" s="254"/>
      <c r="M132" s="255" t="s">
        <v>19</v>
      </c>
      <c r="N132" s="256" t="s">
        <v>46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170</v>
      </c>
      <c r="AT132" s="216" t="s">
        <v>244</v>
      </c>
      <c r="AU132" s="216" t="s">
        <v>83</v>
      </c>
      <c r="AY132" s="18" t="s">
        <v>140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83</v>
      </c>
      <c r="BK132" s="217">
        <f>ROUND(I132*H132,2)</f>
        <v>0</v>
      </c>
      <c r="BL132" s="18" t="s">
        <v>148</v>
      </c>
      <c r="BM132" s="216" t="s">
        <v>201</v>
      </c>
    </row>
    <row r="133" s="2" customFormat="1">
      <c r="A133" s="39"/>
      <c r="B133" s="40"/>
      <c r="C133" s="41"/>
      <c r="D133" s="218" t="s">
        <v>149</v>
      </c>
      <c r="E133" s="41"/>
      <c r="F133" s="219" t="s">
        <v>966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83</v>
      </c>
    </row>
    <row r="134" s="13" customFormat="1">
      <c r="A134" s="13"/>
      <c r="B134" s="225"/>
      <c r="C134" s="226"/>
      <c r="D134" s="218" t="s">
        <v>153</v>
      </c>
      <c r="E134" s="227" t="s">
        <v>19</v>
      </c>
      <c r="F134" s="228" t="s">
        <v>967</v>
      </c>
      <c r="G134" s="226"/>
      <c r="H134" s="229">
        <v>205.19999999999999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153</v>
      </c>
      <c r="AU134" s="235" t="s">
        <v>83</v>
      </c>
      <c r="AV134" s="13" t="s">
        <v>85</v>
      </c>
      <c r="AW134" s="13" t="s">
        <v>34</v>
      </c>
      <c r="AX134" s="13" t="s">
        <v>75</v>
      </c>
      <c r="AY134" s="235" t="s">
        <v>140</v>
      </c>
    </row>
    <row r="135" s="14" customFormat="1">
      <c r="A135" s="14"/>
      <c r="B135" s="236"/>
      <c r="C135" s="237"/>
      <c r="D135" s="218" t="s">
        <v>153</v>
      </c>
      <c r="E135" s="238" t="s">
        <v>19</v>
      </c>
      <c r="F135" s="239" t="s">
        <v>155</v>
      </c>
      <c r="G135" s="237"/>
      <c r="H135" s="240">
        <v>205.19999999999999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153</v>
      </c>
      <c r="AU135" s="246" t="s">
        <v>83</v>
      </c>
      <c r="AV135" s="14" t="s">
        <v>148</v>
      </c>
      <c r="AW135" s="14" t="s">
        <v>34</v>
      </c>
      <c r="AX135" s="14" t="s">
        <v>83</v>
      </c>
      <c r="AY135" s="246" t="s">
        <v>140</v>
      </c>
    </row>
    <row r="136" s="2" customFormat="1" ht="16.5" customHeight="1">
      <c r="A136" s="39"/>
      <c r="B136" s="40"/>
      <c r="C136" s="205" t="s">
        <v>176</v>
      </c>
      <c r="D136" s="205" t="s">
        <v>143</v>
      </c>
      <c r="E136" s="206" t="s">
        <v>968</v>
      </c>
      <c r="F136" s="207" t="s">
        <v>969</v>
      </c>
      <c r="G136" s="208" t="s">
        <v>146</v>
      </c>
      <c r="H136" s="209">
        <v>188.09999999999999</v>
      </c>
      <c r="I136" s="210"/>
      <c r="J136" s="211">
        <f>ROUND(I136*H136,2)</f>
        <v>0</v>
      </c>
      <c r="K136" s="207" t="s">
        <v>147</v>
      </c>
      <c r="L136" s="45"/>
      <c r="M136" s="212" t="s">
        <v>19</v>
      </c>
      <c r="N136" s="213" t="s">
        <v>46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148</v>
      </c>
      <c r="AT136" s="216" t="s">
        <v>143</v>
      </c>
      <c r="AU136" s="216" t="s">
        <v>83</v>
      </c>
      <c r="AY136" s="18" t="s">
        <v>140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83</v>
      </c>
      <c r="BK136" s="217">
        <f>ROUND(I136*H136,2)</f>
        <v>0</v>
      </c>
      <c r="BL136" s="18" t="s">
        <v>148</v>
      </c>
      <c r="BM136" s="216" t="s">
        <v>206</v>
      </c>
    </row>
    <row r="137" s="2" customFormat="1">
      <c r="A137" s="39"/>
      <c r="B137" s="40"/>
      <c r="C137" s="41"/>
      <c r="D137" s="218" t="s">
        <v>149</v>
      </c>
      <c r="E137" s="41"/>
      <c r="F137" s="219" t="s">
        <v>969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83</v>
      </c>
    </row>
    <row r="138" s="2" customFormat="1">
      <c r="A138" s="39"/>
      <c r="B138" s="40"/>
      <c r="C138" s="41"/>
      <c r="D138" s="223" t="s">
        <v>151</v>
      </c>
      <c r="E138" s="41"/>
      <c r="F138" s="224" t="s">
        <v>970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151</v>
      </c>
      <c r="AU138" s="18" t="s">
        <v>83</v>
      </c>
    </row>
    <row r="139" s="12" customFormat="1" ht="25.92" customHeight="1">
      <c r="A139" s="12"/>
      <c r="B139" s="189"/>
      <c r="C139" s="190"/>
      <c r="D139" s="191" t="s">
        <v>74</v>
      </c>
      <c r="E139" s="192" t="s">
        <v>138</v>
      </c>
      <c r="F139" s="192" t="s">
        <v>139</v>
      </c>
      <c r="G139" s="190"/>
      <c r="H139" s="190"/>
      <c r="I139" s="193"/>
      <c r="J139" s="194">
        <f>BK139</f>
        <v>0</v>
      </c>
      <c r="K139" s="190"/>
      <c r="L139" s="195"/>
      <c r="M139" s="196"/>
      <c r="N139" s="197"/>
      <c r="O139" s="197"/>
      <c r="P139" s="198">
        <f>P140+P187+P223+P248</f>
        <v>0</v>
      </c>
      <c r="Q139" s="197"/>
      <c r="R139" s="198">
        <f>R140+R187+R223+R248</f>
        <v>3.3015950000000007</v>
      </c>
      <c r="S139" s="197"/>
      <c r="T139" s="199">
        <f>T140+T187+T223+T248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83</v>
      </c>
      <c r="AT139" s="201" t="s">
        <v>74</v>
      </c>
      <c r="AU139" s="201" t="s">
        <v>75</v>
      </c>
      <c r="AY139" s="200" t="s">
        <v>140</v>
      </c>
      <c r="BK139" s="202">
        <f>BK140+BK187+BK223+BK248</f>
        <v>0</v>
      </c>
    </row>
    <row r="140" s="12" customFormat="1" ht="22.8" customHeight="1">
      <c r="A140" s="12"/>
      <c r="B140" s="189"/>
      <c r="C140" s="190"/>
      <c r="D140" s="191" t="s">
        <v>74</v>
      </c>
      <c r="E140" s="203" t="s">
        <v>164</v>
      </c>
      <c r="F140" s="203" t="s">
        <v>971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SUM(P141:P186)</f>
        <v>0</v>
      </c>
      <c r="Q140" s="197"/>
      <c r="R140" s="198">
        <f>SUM(R141:R186)</f>
        <v>3.3015950000000007</v>
      </c>
      <c r="S140" s="197"/>
      <c r="T140" s="199">
        <f>SUM(T141:T186)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83</v>
      </c>
      <c r="AT140" s="201" t="s">
        <v>74</v>
      </c>
      <c r="AU140" s="201" t="s">
        <v>83</v>
      </c>
      <c r="AY140" s="200" t="s">
        <v>140</v>
      </c>
      <c r="BK140" s="202">
        <f>SUM(BK141:BK186)</f>
        <v>0</v>
      </c>
    </row>
    <row r="141" s="2" customFormat="1" ht="16.5" customHeight="1">
      <c r="A141" s="39"/>
      <c r="B141" s="40"/>
      <c r="C141" s="205" t="s">
        <v>209</v>
      </c>
      <c r="D141" s="205" t="s">
        <v>143</v>
      </c>
      <c r="E141" s="206" t="s">
        <v>972</v>
      </c>
      <c r="F141" s="207" t="s">
        <v>973</v>
      </c>
      <c r="G141" s="208" t="s">
        <v>146</v>
      </c>
      <c r="H141" s="209">
        <v>228.80000000000001</v>
      </c>
      <c r="I141" s="210"/>
      <c r="J141" s="211">
        <f>ROUND(I141*H141,2)</f>
        <v>0</v>
      </c>
      <c r="K141" s="207" t="s">
        <v>147</v>
      </c>
      <c r="L141" s="45"/>
      <c r="M141" s="212" t="s">
        <v>19</v>
      </c>
      <c r="N141" s="213" t="s">
        <v>46</v>
      </c>
      <c r="O141" s="85"/>
      <c r="P141" s="214">
        <f>O141*H141</f>
        <v>0</v>
      </c>
      <c r="Q141" s="214">
        <v>0.0043800000000000002</v>
      </c>
      <c r="R141" s="214">
        <f>Q141*H141</f>
        <v>1.0021440000000002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148</v>
      </c>
      <c r="AT141" s="216" t="s">
        <v>143</v>
      </c>
      <c r="AU141" s="216" t="s">
        <v>85</v>
      </c>
      <c r="AY141" s="18" t="s">
        <v>140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83</v>
      </c>
      <c r="BK141" s="217">
        <f>ROUND(I141*H141,2)</f>
        <v>0</v>
      </c>
      <c r="BL141" s="18" t="s">
        <v>148</v>
      </c>
      <c r="BM141" s="216" t="s">
        <v>974</v>
      </c>
    </row>
    <row r="142" s="2" customFormat="1">
      <c r="A142" s="39"/>
      <c r="B142" s="40"/>
      <c r="C142" s="41"/>
      <c r="D142" s="218" t="s">
        <v>149</v>
      </c>
      <c r="E142" s="41"/>
      <c r="F142" s="219" t="s">
        <v>975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149</v>
      </c>
      <c r="AU142" s="18" t="s">
        <v>85</v>
      </c>
    </row>
    <row r="143" s="2" customFormat="1">
      <c r="A143" s="39"/>
      <c r="B143" s="40"/>
      <c r="C143" s="41"/>
      <c r="D143" s="223" t="s">
        <v>151</v>
      </c>
      <c r="E143" s="41"/>
      <c r="F143" s="224" t="s">
        <v>976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151</v>
      </c>
      <c r="AU143" s="18" t="s">
        <v>85</v>
      </c>
    </row>
    <row r="144" s="13" customFormat="1">
      <c r="A144" s="13"/>
      <c r="B144" s="225"/>
      <c r="C144" s="226"/>
      <c r="D144" s="218" t="s">
        <v>153</v>
      </c>
      <c r="E144" s="227" t="s">
        <v>19</v>
      </c>
      <c r="F144" s="228" t="s">
        <v>977</v>
      </c>
      <c r="G144" s="226"/>
      <c r="H144" s="229">
        <v>228.80000000000001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153</v>
      </c>
      <c r="AU144" s="235" t="s">
        <v>85</v>
      </c>
      <c r="AV144" s="13" t="s">
        <v>85</v>
      </c>
      <c r="AW144" s="13" t="s">
        <v>34</v>
      </c>
      <c r="AX144" s="13" t="s">
        <v>83</v>
      </c>
      <c r="AY144" s="235" t="s">
        <v>140</v>
      </c>
    </row>
    <row r="145" s="2" customFormat="1" ht="16.5" customHeight="1">
      <c r="A145" s="39"/>
      <c r="B145" s="40"/>
      <c r="C145" s="205" t="s">
        <v>8</v>
      </c>
      <c r="D145" s="205" t="s">
        <v>143</v>
      </c>
      <c r="E145" s="206" t="s">
        <v>978</v>
      </c>
      <c r="F145" s="207" t="s">
        <v>979</v>
      </c>
      <c r="G145" s="208" t="s">
        <v>146</v>
      </c>
      <c r="H145" s="209">
        <v>228.80000000000001</v>
      </c>
      <c r="I145" s="210"/>
      <c r="J145" s="211">
        <f>ROUND(I145*H145,2)</f>
        <v>0</v>
      </c>
      <c r="K145" s="207" t="s">
        <v>147</v>
      </c>
      <c r="L145" s="45"/>
      <c r="M145" s="212" t="s">
        <v>19</v>
      </c>
      <c r="N145" s="213" t="s">
        <v>46</v>
      </c>
      <c r="O145" s="85"/>
      <c r="P145" s="214">
        <f>O145*H145</f>
        <v>0</v>
      </c>
      <c r="Q145" s="214">
        <v>0.00013999999999999999</v>
      </c>
      <c r="R145" s="214">
        <f>Q145*H145</f>
        <v>0.032031999999999998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148</v>
      </c>
      <c r="AT145" s="216" t="s">
        <v>143</v>
      </c>
      <c r="AU145" s="216" t="s">
        <v>85</v>
      </c>
      <c r="AY145" s="18" t="s">
        <v>140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83</v>
      </c>
      <c r="BK145" s="217">
        <f>ROUND(I145*H145,2)</f>
        <v>0</v>
      </c>
      <c r="BL145" s="18" t="s">
        <v>148</v>
      </c>
      <c r="BM145" s="216" t="s">
        <v>980</v>
      </c>
    </row>
    <row r="146" s="2" customFormat="1">
      <c r="A146" s="39"/>
      <c r="B146" s="40"/>
      <c r="C146" s="41"/>
      <c r="D146" s="218" t="s">
        <v>149</v>
      </c>
      <c r="E146" s="41"/>
      <c r="F146" s="219" t="s">
        <v>981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149</v>
      </c>
      <c r="AU146" s="18" t="s">
        <v>85</v>
      </c>
    </row>
    <row r="147" s="2" customFormat="1">
      <c r="A147" s="39"/>
      <c r="B147" s="40"/>
      <c r="C147" s="41"/>
      <c r="D147" s="223" t="s">
        <v>151</v>
      </c>
      <c r="E147" s="41"/>
      <c r="F147" s="224" t="s">
        <v>982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151</v>
      </c>
      <c r="AU147" s="18" t="s">
        <v>85</v>
      </c>
    </row>
    <row r="148" s="2" customFormat="1" ht="16.5" customHeight="1">
      <c r="A148" s="39"/>
      <c r="B148" s="40"/>
      <c r="C148" s="205" t="s">
        <v>226</v>
      </c>
      <c r="D148" s="205" t="s">
        <v>143</v>
      </c>
      <c r="E148" s="206" t="s">
        <v>983</v>
      </c>
      <c r="F148" s="207" t="s">
        <v>984</v>
      </c>
      <c r="G148" s="208" t="s">
        <v>146</v>
      </c>
      <c r="H148" s="209">
        <v>228.80000000000001</v>
      </c>
      <c r="I148" s="210"/>
      <c r="J148" s="211">
        <f>ROUND(I148*H148,2)</f>
        <v>0</v>
      </c>
      <c r="K148" s="207" t="s">
        <v>147</v>
      </c>
      <c r="L148" s="45"/>
      <c r="M148" s="212" t="s">
        <v>19</v>
      </c>
      <c r="N148" s="213" t="s">
        <v>46</v>
      </c>
      <c r="O148" s="85"/>
      <c r="P148" s="214">
        <f>O148*H148</f>
        <v>0</v>
      </c>
      <c r="Q148" s="214">
        <v>0.0033600000000000001</v>
      </c>
      <c r="R148" s="214">
        <f>Q148*H148</f>
        <v>0.76876800000000012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148</v>
      </c>
      <c r="AT148" s="216" t="s">
        <v>143</v>
      </c>
      <c r="AU148" s="216" t="s">
        <v>85</v>
      </c>
      <c r="AY148" s="18" t="s">
        <v>140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83</v>
      </c>
      <c r="BK148" s="217">
        <f>ROUND(I148*H148,2)</f>
        <v>0</v>
      </c>
      <c r="BL148" s="18" t="s">
        <v>148</v>
      </c>
      <c r="BM148" s="216" t="s">
        <v>985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986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85</v>
      </c>
    </row>
    <row r="150" s="2" customFormat="1">
      <c r="A150" s="39"/>
      <c r="B150" s="40"/>
      <c r="C150" s="41"/>
      <c r="D150" s="223" t="s">
        <v>151</v>
      </c>
      <c r="E150" s="41"/>
      <c r="F150" s="224" t="s">
        <v>987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151</v>
      </c>
      <c r="AU150" s="18" t="s">
        <v>85</v>
      </c>
    </row>
    <row r="151" s="2" customFormat="1" ht="16.5" customHeight="1">
      <c r="A151" s="39"/>
      <c r="B151" s="40"/>
      <c r="C151" s="205" t="s">
        <v>190</v>
      </c>
      <c r="D151" s="205" t="s">
        <v>143</v>
      </c>
      <c r="E151" s="206" t="s">
        <v>988</v>
      </c>
      <c r="F151" s="207" t="s">
        <v>989</v>
      </c>
      <c r="G151" s="208" t="s">
        <v>146</v>
      </c>
      <c r="H151" s="209">
        <v>158.40000000000001</v>
      </c>
      <c r="I151" s="210"/>
      <c r="J151" s="211">
        <f>ROUND(I151*H151,2)</f>
        <v>0</v>
      </c>
      <c r="K151" s="207" t="s">
        <v>147</v>
      </c>
      <c r="L151" s="45"/>
      <c r="M151" s="212" t="s">
        <v>19</v>
      </c>
      <c r="N151" s="213" t="s">
        <v>46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148</v>
      </c>
      <c r="AT151" s="216" t="s">
        <v>143</v>
      </c>
      <c r="AU151" s="216" t="s">
        <v>85</v>
      </c>
      <c r="AY151" s="18" t="s">
        <v>140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83</v>
      </c>
      <c r="BK151" s="217">
        <f>ROUND(I151*H151,2)</f>
        <v>0</v>
      </c>
      <c r="BL151" s="18" t="s">
        <v>148</v>
      </c>
      <c r="BM151" s="216" t="s">
        <v>212</v>
      </c>
    </row>
    <row r="152" s="2" customFormat="1">
      <c r="A152" s="39"/>
      <c r="B152" s="40"/>
      <c r="C152" s="41"/>
      <c r="D152" s="218" t="s">
        <v>149</v>
      </c>
      <c r="E152" s="41"/>
      <c r="F152" s="219" t="s">
        <v>990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149</v>
      </c>
      <c r="AU152" s="18" t="s">
        <v>85</v>
      </c>
    </row>
    <row r="153" s="2" customFormat="1">
      <c r="A153" s="39"/>
      <c r="B153" s="40"/>
      <c r="C153" s="41"/>
      <c r="D153" s="223" t="s">
        <v>151</v>
      </c>
      <c r="E153" s="41"/>
      <c r="F153" s="224" t="s">
        <v>991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151</v>
      </c>
      <c r="AU153" s="18" t="s">
        <v>85</v>
      </c>
    </row>
    <row r="154" s="13" customFormat="1">
      <c r="A154" s="13"/>
      <c r="B154" s="225"/>
      <c r="C154" s="226"/>
      <c r="D154" s="218" t="s">
        <v>153</v>
      </c>
      <c r="E154" s="227" t="s">
        <v>19</v>
      </c>
      <c r="F154" s="228" t="s">
        <v>992</v>
      </c>
      <c r="G154" s="226"/>
      <c r="H154" s="229">
        <v>158.40000000000001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153</v>
      </c>
      <c r="AU154" s="235" t="s">
        <v>85</v>
      </c>
      <c r="AV154" s="13" t="s">
        <v>85</v>
      </c>
      <c r="AW154" s="13" t="s">
        <v>34</v>
      </c>
      <c r="AX154" s="13" t="s">
        <v>83</v>
      </c>
      <c r="AY154" s="235" t="s">
        <v>140</v>
      </c>
    </row>
    <row r="155" s="2" customFormat="1" ht="16.5" customHeight="1">
      <c r="A155" s="39"/>
      <c r="B155" s="40"/>
      <c r="C155" s="205" t="s">
        <v>238</v>
      </c>
      <c r="D155" s="205" t="s">
        <v>143</v>
      </c>
      <c r="E155" s="206" t="s">
        <v>993</v>
      </c>
      <c r="F155" s="207" t="s">
        <v>994</v>
      </c>
      <c r="G155" s="208" t="s">
        <v>146</v>
      </c>
      <c r="H155" s="209">
        <v>158.40000000000001</v>
      </c>
      <c r="I155" s="210"/>
      <c r="J155" s="211">
        <f>ROUND(I155*H155,2)</f>
        <v>0</v>
      </c>
      <c r="K155" s="207" t="s">
        <v>147</v>
      </c>
      <c r="L155" s="45"/>
      <c r="M155" s="212" t="s">
        <v>19</v>
      </c>
      <c r="N155" s="213" t="s">
        <v>46</v>
      </c>
      <c r="O155" s="85"/>
      <c r="P155" s="214">
        <f>O155*H155</f>
        <v>0</v>
      </c>
      <c r="Q155" s="214">
        <v>0.00013999999999999999</v>
      </c>
      <c r="R155" s="214">
        <f>Q155*H155</f>
        <v>0.022175999999999998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148</v>
      </c>
      <c r="AT155" s="216" t="s">
        <v>143</v>
      </c>
      <c r="AU155" s="216" t="s">
        <v>85</v>
      </c>
      <c r="AY155" s="18" t="s">
        <v>140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83</v>
      </c>
      <c r="BK155" s="217">
        <f>ROUND(I155*H155,2)</f>
        <v>0</v>
      </c>
      <c r="BL155" s="18" t="s">
        <v>148</v>
      </c>
      <c r="BM155" s="216" t="s">
        <v>995</v>
      </c>
    </row>
    <row r="156" s="2" customFormat="1">
      <c r="A156" s="39"/>
      <c r="B156" s="40"/>
      <c r="C156" s="41"/>
      <c r="D156" s="218" t="s">
        <v>149</v>
      </c>
      <c r="E156" s="41"/>
      <c r="F156" s="219" t="s">
        <v>996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149</v>
      </c>
      <c r="AU156" s="18" t="s">
        <v>85</v>
      </c>
    </row>
    <row r="157" s="2" customFormat="1">
      <c r="A157" s="39"/>
      <c r="B157" s="40"/>
      <c r="C157" s="41"/>
      <c r="D157" s="223" t="s">
        <v>151</v>
      </c>
      <c r="E157" s="41"/>
      <c r="F157" s="224" t="s">
        <v>997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151</v>
      </c>
      <c r="AU157" s="18" t="s">
        <v>85</v>
      </c>
    </row>
    <row r="158" s="2" customFormat="1" ht="24.15" customHeight="1">
      <c r="A158" s="39"/>
      <c r="B158" s="40"/>
      <c r="C158" s="205" t="s">
        <v>195</v>
      </c>
      <c r="D158" s="205" t="s">
        <v>143</v>
      </c>
      <c r="E158" s="206" t="s">
        <v>998</v>
      </c>
      <c r="F158" s="207" t="s">
        <v>999</v>
      </c>
      <c r="G158" s="208" t="s">
        <v>146</v>
      </c>
      <c r="H158" s="209">
        <v>308</v>
      </c>
      <c r="I158" s="210"/>
      <c r="J158" s="211">
        <f>ROUND(I158*H158,2)</f>
        <v>0</v>
      </c>
      <c r="K158" s="207" t="s">
        <v>147</v>
      </c>
      <c r="L158" s="45"/>
      <c r="M158" s="212" t="s">
        <v>19</v>
      </c>
      <c r="N158" s="213" t="s">
        <v>46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148</v>
      </c>
      <c r="AT158" s="216" t="s">
        <v>143</v>
      </c>
      <c r="AU158" s="216" t="s">
        <v>85</v>
      </c>
      <c r="AY158" s="18" t="s">
        <v>140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83</v>
      </c>
      <c r="BK158" s="217">
        <f>ROUND(I158*H158,2)</f>
        <v>0</v>
      </c>
      <c r="BL158" s="18" t="s">
        <v>148</v>
      </c>
      <c r="BM158" s="216" t="s">
        <v>229</v>
      </c>
    </row>
    <row r="159" s="2" customFormat="1">
      <c r="A159" s="39"/>
      <c r="B159" s="40"/>
      <c r="C159" s="41"/>
      <c r="D159" s="218" t="s">
        <v>149</v>
      </c>
      <c r="E159" s="41"/>
      <c r="F159" s="219" t="s">
        <v>1000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149</v>
      </c>
      <c r="AU159" s="18" t="s">
        <v>85</v>
      </c>
    </row>
    <row r="160" s="2" customFormat="1">
      <c r="A160" s="39"/>
      <c r="B160" s="40"/>
      <c r="C160" s="41"/>
      <c r="D160" s="223" t="s">
        <v>151</v>
      </c>
      <c r="E160" s="41"/>
      <c r="F160" s="224" t="s">
        <v>1001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151</v>
      </c>
      <c r="AU160" s="18" t="s">
        <v>85</v>
      </c>
    </row>
    <row r="161" s="13" customFormat="1">
      <c r="A161" s="13"/>
      <c r="B161" s="225"/>
      <c r="C161" s="226"/>
      <c r="D161" s="218" t="s">
        <v>153</v>
      </c>
      <c r="E161" s="227" t="s">
        <v>19</v>
      </c>
      <c r="F161" s="228" t="s">
        <v>1002</v>
      </c>
      <c r="G161" s="226"/>
      <c r="H161" s="229">
        <v>308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153</v>
      </c>
      <c r="AU161" s="235" t="s">
        <v>85</v>
      </c>
      <c r="AV161" s="13" t="s">
        <v>85</v>
      </c>
      <c r="AW161" s="13" t="s">
        <v>34</v>
      </c>
      <c r="AX161" s="13" t="s">
        <v>83</v>
      </c>
      <c r="AY161" s="235" t="s">
        <v>140</v>
      </c>
    </row>
    <row r="162" s="2" customFormat="1" ht="16.5" customHeight="1">
      <c r="A162" s="39"/>
      <c r="B162" s="40"/>
      <c r="C162" s="247" t="s">
        <v>248</v>
      </c>
      <c r="D162" s="247" t="s">
        <v>244</v>
      </c>
      <c r="E162" s="248" t="s">
        <v>1003</v>
      </c>
      <c r="F162" s="249" t="s">
        <v>1004</v>
      </c>
      <c r="G162" s="250" t="s">
        <v>146</v>
      </c>
      <c r="H162" s="251">
        <v>308</v>
      </c>
      <c r="I162" s="252"/>
      <c r="J162" s="253">
        <f>ROUND(I162*H162,2)</f>
        <v>0</v>
      </c>
      <c r="K162" s="249" t="s">
        <v>147</v>
      </c>
      <c r="L162" s="254"/>
      <c r="M162" s="255" t="s">
        <v>19</v>
      </c>
      <c r="N162" s="256" t="s">
        <v>46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170</v>
      </c>
      <c r="AT162" s="216" t="s">
        <v>244</v>
      </c>
      <c r="AU162" s="216" t="s">
        <v>85</v>
      </c>
      <c r="AY162" s="18" t="s">
        <v>140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83</v>
      </c>
      <c r="BK162" s="217">
        <f>ROUND(I162*H162,2)</f>
        <v>0</v>
      </c>
      <c r="BL162" s="18" t="s">
        <v>148</v>
      </c>
      <c r="BM162" s="216" t="s">
        <v>234</v>
      </c>
    </row>
    <row r="163" s="2" customFormat="1">
      <c r="A163" s="39"/>
      <c r="B163" s="40"/>
      <c r="C163" s="41"/>
      <c r="D163" s="218" t="s">
        <v>149</v>
      </c>
      <c r="E163" s="41"/>
      <c r="F163" s="219" t="s">
        <v>1004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149</v>
      </c>
      <c r="AU163" s="18" t="s">
        <v>85</v>
      </c>
    </row>
    <row r="164" s="13" customFormat="1">
      <c r="A164" s="13"/>
      <c r="B164" s="225"/>
      <c r="C164" s="226"/>
      <c r="D164" s="218" t="s">
        <v>153</v>
      </c>
      <c r="E164" s="227" t="s">
        <v>19</v>
      </c>
      <c r="F164" s="228" t="s">
        <v>1002</v>
      </c>
      <c r="G164" s="226"/>
      <c r="H164" s="229">
        <v>308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153</v>
      </c>
      <c r="AU164" s="235" t="s">
        <v>85</v>
      </c>
      <c r="AV164" s="13" t="s">
        <v>85</v>
      </c>
      <c r="AW164" s="13" t="s">
        <v>34</v>
      </c>
      <c r="AX164" s="13" t="s">
        <v>83</v>
      </c>
      <c r="AY164" s="235" t="s">
        <v>140</v>
      </c>
    </row>
    <row r="165" s="2" customFormat="1" ht="16.5" customHeight="1">
      <c r="A165" s="39"/>
      <c r="B165" s="40"/>
      <c r="C165" s="205" t="s">
        <v>201</v>
      </c>
      <c r="D165" s="205" t="s">
        <v>143</v>
      </c>
      <c r="E165" s="206" t="s">
        <v>1005</v>
      </c>
      <c r="F165" s="207" t="s">
        <v>1006</v>
      </c>
      <c r="G165" s="208" t="s">
        <v>268</v>
      </c>
      <c r="H165" s="209">
        <v>129.09999999999999</v>
      </c>
      <c r="I165" s="210"/>
      <c r="J165" s="211">
        <f>ROUND(I165*H165,2)</f>
        <v>0</v>
      </c>
      <c r="K165" s="207" t="s">
        <v>147</v>
      </c>
      <c r="L165" s="45"/>
      <c r="M165" s="212" t="s">
        <v>19</v>
      </c>
      <c r="N165" s="213" t="s">
        <v>46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148</v>
      </c>
      <c r="AT165" s="216" t="s">
        <v>143</v>
      </c>
      <c r="AU165" s="216" t="s">
        <v>85</v>
      </c>
      <c r="AY165" s="18" t="s">
        <v>140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83</v>
      </c>
      <c r="BK165" s="217">
        <f>ROUND(I165*H165,2)</f>
        <v>0</v>
      </c>
      <c r="BL165" s="18" t="s">
        <v>148</v>
      </c>
      <c r="BM165" s="216" t="s">
        <v>241</v>
      </c>
    </row>
    <row r="166" s="2" customFormat="1">
      <c r="A166" s="39"/>
      <c r="B166" s="40"/>
      <c r="C166" s="41"/>
      <c r="D166" s="218" t="s">
        <v>149</v>
      </c>
      <c r="E166" s="41"/>
      <c r="F166" s="219" t="s">
        <v>1006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149</v>
      </c>
      <c r="AU166" s="18" t="s">
        <v>85</v>
      </c>
    </row>
    <row r="167" s="2" customFormat="1">
      <c r="A167" s="39"/>
      <c r="B167" s="40"/>
      <c r="C167" s="41"/>
      <c r="D167" s="223" t="s">
        <v>151</v>
      </c>
      <c r="E167" s="41"/>
      <c r="F167" s="224" t="s">
        <v>1007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151</v>
      </c>
      <c r="AU167" s="18" t="s">
        <v>85</v>
      </c>
    </row>
    <row r="168" s="13" customFormat="1">
      <c r="A168" s="13"/>
      <c r="B168" s="225"/>
      <c r="C168" s="226"/>
      <c r="D168" s="218" t="s">
        <v>153</v>
      </c>
      <c r="E168" s="227" t="s">
        <v>19</v>
      </c>
      <c r="F168" s="228" t="s">
        <v>1008</v>
      </c>
      <c r="G168" s="226"/>
      <c r="H168" s="229">
        <v>129.09999999999999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153</v>
      </c>
      <c r="AU168" s="235" t="s">
        <v>85</v>
      </c>
      <c r="AV168" s="13" t="s">
        <v>85</v>
      </c>
      <c r="AW168" s="13" t="s">
        <v>34</v>
      </c>
      <c r="AX168" s="13" t="s">
        <v>75</v>
      </c>
      <c r="AY168" s="235" t="s">
        <v>140</v>
      </c>
    </row>
    <row r="169" s="14" customFormat="1">
      <c r="A169" s="14"/>
      <c r="B169" s="236"/>
      <c r="C169" s="237"/>
      <c r="D169" s="218" t="s">
        <v>153</v>
      </c>
      <c r="E169" s="238" t="s">
        <v>19</v>
      </c>
      <c r="F169" s="239" t="s">
        <v>155</v>
      </c>
      <c r="G169" s="237"/>
      <c r="H169" s="240">
        <v>129.09999999999999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153</v>
      </c>
      <c r="AU169" s="246" t="s">
        <v>85</v>
      </c>
      <c r="AV169" s="14" t="s">
        <v>148</v>
      </c>
      <c r="AW169" s="14" t="s">
        <v>34</v>
      </c>
      <c r="AX169" s="14" t="s">
        <v>83</v>
      </c>
      <c r="AY169" s="246" t="s">
        <v>140</v>
      </c>
    </row>
    <row r="170" s="2" customFormat="1" ht="16.5" customHeight="1">
      <c r="A170" s="39"/>
      <c r="B170" s="40"/>
      <c r="C170" s="247" t="s">
        <v>261</v>
      </c>
      <c r="D170" s="247" t="s">
        <v>244</v>
      </c>
      <c r="E170" s="248" t="s">
        <v>1009</v>
      </c>
      <c r="F170" s="249" t="s">
        <v>1010</v>
      </c>
      <c r="G170" s="250" t="s">
        <v>268</v>
      </c>
      <c r="H170" s="251">
        <v>142.00999999999999</v>
      </c>
      <c r="I170" s="252"/>
      <c r="J170" s="253">
        <f>ROUND(I170*H170,2)</f>
        <v>0</v>
      </c>
      <c r="K170" s="249" t="s">
        <v>147</v>
      </c>
      <c r="L170" s="254"/>
      <c r="M170" s="255" t="s">
        <v>19</v>
      </c>
      <c r="N170" s="256" t="s">
        <v>46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170</v>
      </c>
      <c r="AT170" s="216" t="s">
        <v>244</v>
      </c>
      <c r="AU170" s="216" t="s">
        <v>85</v>
      </c>
      <c r="AY170" s="18" t="s">
        <v>140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83</v>
      </c>
      <c r="BK170" s="217">
        <f>ROUND(I170*H170,2)</f>
        <v>0</v>
      </c>
      <c r="BL170" s="18" t="s">
        <v>148</v>
      </c>
      <c r="BM170" s="216" t="s">
        <v>247</v>
      </c>
    </row>
    <row r="171" s="2" customFormat="1">
      <c r="A171" s="39"/>
      <c r="B171" s="40"/>
      <c r="C171" s="41"/>
      <c r="D171" s="218" t="s">
        <v>149</v>
      </c>
      <c r="E171" s="41"/>
      <c r="F171" s="219" t="s">
        <v>1010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149</v>
      </c>
      <c r="AU171" s="18" t="s">
        <v>85</v>
      </c>
    </row>
    <row r="172" s="13" customFormat="1">
      <c r="A172" s="13"/>
      <c r="B172" s="225"/>
      <c r="C172" s="226"/>
      <c r="D172" s="218" t="s">
        <v>153</v>
      </c>
      <c r="E172" s="227" t="s">
        <v>19</v>
      </c>
      <c r="F172" s="228" t="s">
        <v>1011</v>
      </c>
      <c r="G172" s="226"/>
      <c r="H172" s="229">
        <v>142.00999999999999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153</v>
      </c>
      <c r="AU172" s="235" t="s">
        <v>85</v>
      </c>
      <c r="AV172" s="13" t="s">
        <v>85</v>
      </c>
      <c r="AW172" s="13" t="s">
        <v>34</v>
      </c>
      <c r="AX172" s="13" t="s">
        <v>75</v>
      </c>
      <c r="AY172" s="235" t="s">
        <v>140</v>
      </c>
    </row>
    <row r="173" s="14" customFormat="1">
      <c r="A173" s="14"/>
      <c r="B173" s="236"/>
      <c r="C173" s="237"/>
      <c r="D173" s="218" t="s">
        <v>153</v>
      </c>
      <c r="E173" s="238" t="s">
        <v>19</v>
      </c>
      <c r="F173" s="239" t="s">
        <v>155</v>
      </c>
      <c r="G173" s="237"/>
      <c r="H173" s="240">
        <v>142.00999999999999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153</v>
      </c>
      <c r="AU173" s="246" t="s">
        <v>85</v>
      </c>
      <c r="AV173" s="14" t="s">
        <v>148</v>
      </c>
      <c r="AW173" s="14" t="s">
        <v>34</v>
      </c>
      <c r="AX173" s="14" t="s">
        <v>83</v>
      </c>
      <c r="AY173" s="246" t="s">
        <v>140</v>
      </c>
    </row>
    <row r="174" s="2" customFormat="1" ht="16.5" customHeight="1">
      <c r="A174" s="39"/>
      <c r="B174" s="40"/>
      <c r="C174" s="205" t="s">
        <v>206</v>
      </c>
      <c r="D174" s="205" t="s">
        <v>143</v>
      </c>
      <c r="E174" s="206" t="s">
        <v>1012</v>
      </c>
      <c r="F174" s="207" t="s">
        <v>1013</v>
      </c>
      <c r="G174" s="208" t="s">
        <v>146</v>
      </c>
      <c r="H174" s="209">
        <v>158.40000000000001</v>
      </c>
      <c r="I174" s="210"/>
      <c r="J174" s="211">
        <f>ROUND(I174*H174,2)</f>
        <v>0</v>
      </c>
      <c r="K174" s="207" t="s">
        <v>147</v>
      </c>
      <c r="L174" s="45"/>
      <c r="M174" s="212" t="s">
        <v>19</v>
      </c>
      <c r="N174" s="213" t="s">
        <v>46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148</v>
      </c>
      <c r="AT174" s="216" t="s">
        <v>143</v>
      </c>
      <c r="AU174" s="216" t="s">
        <v>85</v>
      </c>
      <c r="AY174" s="18" t="s">
        <v>140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83</v>
      </c>
      <c r="BK174" s="217">
        <f>ROUND(I174*H174,2)</f>
        <v>0</v>
      </c>
      <c r="BL174" s="18" t="s">
        <v>148</v>
      </c>
      <c r="BM174" s="216" t="s">
        <v>251</v>
      </c>
    </row>
    <row r="175" s="2" customFormat="1">
      <c r="A175" s="39"/>
      <c r="B175" s="40"/>
      <c r="C175" s="41"/>
      <c r="D175" s="218" t="s">
        <v>149</v>
      </c>
      <c r="E175" s="41"/>
      <c r="F175" s="219" t="s">
        <v>1013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85</v>
      </c>
    </row>
    <row r="176" s="2" customFormat="1">
      <c r="A176" s="39"/>
      <c r="B176" s="40"/>
      <c r="C176" s="41"/>
      <c r="D176" s="223" t="s">
        <v>151</v>
      </c>
      <c r="E176" s="41"/>
      <c r="F176" s="224" t="s">
        <v>1014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151</v>
      </c>
      <c r="AU176" s="18" t="s">
        <v>85</v>
      </c>
    </row>
    <row r="177" s="13" customFormat="1">
      <c r="A177" s="13"/>
      <c r="B177" s="225"/>
      <c r="C177" s="226"/>
      <c r="D177" s="218" t="s">
        <v>153</v>
      </c>
      <c r="E177" s="227" t="s">
        <v>19</v>
      </c>
      <c r="F177" s="228" t="s">
        <v>1015</v>
      </c>
      <c r="G177" s="226"/>
      <c r="H177" s="229">
        <v>158.40000000000001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153</v>
      </c>
      <c r="AU177" s="235" t="s">
        <v>85</v>
      </c>
      <c r="AV177" s="13" t="s">
        <v>85</v>
      </c>
      <c r="AW177" s="13" t="s">
        <v>34</v>
      </c>
      <c r="AX177" s="13" t="s">
        <v>83</v>
      </c>
      <c r="AY177" s="235" t="s">
        <v>140</v>
      </c>
    </row>
    <row r="178" s="2" customFormat="1" ht="16.5" customHeight="1">
      <c r="A178" s="39"/>
      <c r="B178" s="40"/>
      <c r="C178" s="205" t="s">
        <v>7</v>
      </c>
      <c r="D178" s="205" t="s">
        <v>143</v>
      </c>
      <c r="E178" s="206" t="s">
        <v>1016</v>
      </c>
      <c r="F178" s="207" t="s">
        <v>1017</v>
      </c>
      <c r="G178" s="208" t="s">
        <v>268</v>
      </c>
      <c r="H178" s="209">
        <v>71.5</v>
      </c>
      <c r="I178" s="210"/>
      <c r="J178" s="211">
        <f>ROUND(I178*H178,2)</f>
        <v>0</v>
      </c>
      <c r="K178" s="207" t="s">
        <v>147</v>
      </c>
      <c r="L178" s="45"/>
      <c r="M178" s="212" t="s">
        <v>19</v>
      </c>
      <c r="N178" s="213" t="s">
        <v>46</v>
      </c>
      <c r="O178" s="85"/>
      <c r="P178" s="214">
        <f>O178*H178</f>
        <v>0</v>
      </c>
      <c r="Q178" s="214">
        <v>0.020650000000000002</v>
      </c>
      <c r="R178" s="214">
        <f>Q178*H178</f>
        <v>1.4764750000000002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148</v>
      </c>
      <c r="AT178" s="216" t="s">
        <v>143</v>
      </c>
      <c r="AU178" s="216" t="s">
        <v>85</v>
      </c>
      <c r="AY178" s="18" t="s">
        <v>140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83</v>
      </c>
      <c r="BK178" s="217">
        <f>ROUND(I178*H178,2)</f>
        <v>0</v>
      </c>
      <c r="BL178" s="18" t="s">
        <v>148</v>
      </c>
      <c r="BM178" s="216" t="s">
        <v>1018</v>
      </c>
    </row>
    <row r="179" s="2" customFormat="1">
      <c r="A179" s="39"/>
      <c r="B179" s="40"/>
      <c r="C179" s="41"/>
      <c r="D179" s="218" t="s">
        <v>149</v>
      </c>
      <c r="E179" s="41"/>
      <c r="F179" s="219" t="s">
        <v>1019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85</v>
      </c>
    </row>
    <row r="180" s="2" customFormat="1">
      <c r="A180" s="39"/>
      <c r="B180" s="40"/>
      <c r="C180" s="41"/>
      <c r="D180" s="223" t="s">
        <v>151</v>
      </c>
      <c r="E180" s="41"/>
      <c r="F180" s="224" t="s">
        <v>1020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151</v>
      </c>
      <c r="AU180" s="18" t="s">
        <v>85</v>
      </c>
    </row>
    <row r="181" s="13" customFormat="1">
      <c r="A181" s="13"/>
      <c r="B181" s="225"/>
      <c r="C181" s="226"/>
      <c r="D181" s="218" t="s">
        <v>153</v>
      </c>
      <c r="E181" s="227" t="s">
        <v>19</v>
      </c>
      <c r="F181" s="228" t="s">
        <v>1021</v>
      </c>
      <c r="G181" s="226"/>
      <c r="H181" s="229">
        <v>71.5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153</v>
      </c>
      <c r="AU181" s="235" t="s">
        <v>85</v>
      </c>
      <c r="AV181" s="13" t="s">
        <v>85</v>
      </c>
      <c r="AW181" s="13" t="s">
        <v>34</v>
      </c>
      <c r="AX181" s="13" t="s">
        <v>83</v>
      </c>
      <c r="AY181" s="235" t="s">
        <v>140</v>
      </c>
    </row>
    <row r="182" s="2" customFormat="1" ht="21.75" customHeight="1">
      <c r="A182" s="39"/>
      <c r="B182" s="40"/>
      <c r="C182" s="205" t="s">
        <v>212</v>
      </c>
      <c r="D182" s="205" t="s">
        <v>143</v>
      </c>
      <c r="E182" s="206" t="s">
        <v>1022</v>
      </c>
      <c r="F182" s="207" t="s">
        <v>1023</v>
      </c>
      <c r="G182" s="208" t="s">
        <v>268</v>
      </c>
      <c r="H182" s="209">
        <v>268</v>
      </c>
      <c r="I182" s="210"/>
      <c r="J182" s="211">
        <f>ROUND(I182*H182,2)</f>
        <v>0</v>
      </c>
      <c r="K182" s="207" t="s">
        <v>147</v>
      </c>
      <c r="L182" s="45"/>
      <c r="M182" s="212" t="s">
        <v>19</v>
      </c>
      <c r="N182" s="213" t="s">
        <v>46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148</v>
      </c>
      <c r="AT182" s="216" t="s">
        <v>143</v>
      </c>
      <c r="AU182" s="216" t="s">
        <v>85</v>
      </c>
      <c r="AY182" s="18" t="s">
        <v>140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83</v>
      </c>
      <c r="BK182" s="217">
        <f>ROUND(I182*H182,2)</f>
        <v>0</v>
      </c>
      <c r="BL182" s="18" t="s">
        <v>148</v>
      </c>
      <c r="BM182" s="216" t="s">
        <v>257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1024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85</v>
      </c>
    </row>
    <row r="184" s="2" customFormat="1">
      <c r="A184" s="39"/>
      <c r="B184" s="40"/>
      <c r="C184" s="41"/>
      <c r="D184" s="223" t="s">
        <v>151</v>
      </c>
      <c r="E184" s="41"/>
      <c r="F184" s="224" t="s">
        <v>1025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151</v>
      </c>
      <c r="AU184" s="18" t="s">
        <v>85</v>
      </c>
    </row>
    <row r="185" s="13" customFormat="1">
      <c r="A185" s="13"/>
      <c r="B185" s="225"/>
      <c r="C185" s="226"/>
      <c r="D185" s="218" t="s">
        <v>153</v>
      </c>
      <c r="E185" s="227" t="s">
        <v>19</v>
      </c>
      <c r="F185" s="228" t="s">
        <v>1026</v>
      </c>
      <c r="G185" s="226"/>
      <c r="H185" s="229">
        <v>268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153</v>
      </c>
      <c r="AU185" s="235" t="s">
        <v>85</v>
      </c>
      <c r="AV185" s="13" t="s">
        <v>85</v>
      </c>
      <c r="AW185" s="13" t="s">
        <v>34</v>
      </c>
      <c r="AX185" s="13" t="s">
        <v>75</v>
      </c>
      <c r="AY185" s="235" t="s">
        <v>140</v>
      </c>
    </row>
    <row r="186" s="14" customFormat="1">
      <c r="A186" s="14"/>
      <c r="B186" s="236"/>
      <c r="C186" s="237"/>
      <c r="D186" s="218" t="s">
        <v>153</v>
      </c>
      <c r="E186" s="238" t="s">
        <v>19</v>
      </c>
      <c r="F186" s="239" t="s">
        <v>155</v>
      </c>
      <c r="G186" s="237"/>
      <c r="H186" s="240">
        <v>268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153</v>
      </c>
      <c r="AU186" s="246" t="s">
        <v>85</v>
      </c>
      <c r="AV186" s="14" t="s">
        <v>148</v>
      </c>
      <c r="AW186" s="14" t="s">
        <v>34</v>
      </c>
      <c r="AX186" s="14" t="s">
        <v>83</v>
      </c>
      <c r="AY186" s="246" t="s">
        <v>140</v>
      </c>
    </row>
    <row r="187" s="12" customFormat="1" ht="22.8" customHeight="1">
      <c r="A187" s="12"/>
      <c r="B187" s="189"/>
      <c r="C187" s="190"/>
      <c r="D187" s="191" t="s">
        <v>74</v>
      </c>
      <c r="E187" s="203" t="s">
        <v>141</v>
      </c>
      <c r="F187" s="203" t="s">
        <v>142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SUM(P188:P222)</f>
        <v>0</v>
      </c>
      <c r="Q187" s="197"/>
      <c r="R187" s="198">
        <f>SUM(R188:R222)</f>
        <v>0</v>
      </c>
      <c r="S187" s="197"/>
      <c r="T187" s="199">
        <f>SUM(T188:T222)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83</v>
      </c>
      <c r="AT187" s="201" t="s">
        <v>74</v>
      </c>
      <c r="AU187" s="201" t="s">
        <v>83</v>
      </c>
      <c r="AY187" s="200" t="s">
        <v>140</v>
      </c>
      <c r="BK187" s="202">
        <f>SUM(BK188:BK222)</f>
        <v>0</v>
      </c>
    </row>
    <row r="188" s="2" customFormat="1" ht="21.75" customHeight="1">
      <c r="A188" s="39"/>
      <c r="B188" s="40"/>
      <c r="C188" s="205" t="s">
        <v>286</v>
      </c>
      <c r="D188" s="205" t="s">
        <v>143</v>
      </c>
      <c r="E188" s="206" t="s">
        <v>1027</v>
      </c>
      <c r="F188" s="207" t="s">
        <v>1028</v>
      </c>
      <c r="G188" s="208" t="s">
        <v>146</v>
      </c>
      <c r="H188" s="209">
        <v>600</v>
      </c>
      <c r="I188" s="210"/>
      <c r="J188" s="211">
        <f>ROUND(I188*H188,2)</f>
        <v>0</v>
      </c>
      <c r="K188" s="207" t="s">
        <v>147</v>
      </c>
      <c r="L188" s="45"/>
      <c r="M188" s="212" t="s">
        <v>19</v>
      </c>
      <c r="N188" s="213" t="s">
        <v>46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148</v>
      </c>
      <c r="AT188" s="216" t="s">
        <v>143</v>
      </c>
      <c r="AU188" s="216" t="s">
        <v>85</v>
      </c>
      <c r="AY188" s="18" t="s">
        <v>140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83</v>
      </c>
      <c r="BK188" s="217">
        <f>ROUND(I188*H188,2)</f>
        <v>0</v>
      </c>
      <c r="BL188" s="18" t="s">
        <v>148</v>
      </c>
      <c r="BM188" s="216" t="s">
        <v>264</v>
      </c>
    </row>
    <row r="189" s="2" customFormat="1">
      <c r="A189" s="39"/>
      <c r="B189" s="40"/>
      <c r="C189" s="41"/>
      <c r="D189" s="218" t="s">
        <v>149</v>
      </c>
      <c r="E189" s="41"/>
      <c r="F189" s="219" t="s">
        <v>1029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149</v>
      </c>
      <c r="AU189" s="18" t="s">
        <v>85</v>
      </c>
    </row>
    <row r="190" s="2" customFormat="1">
      <c r="A190" s="39"/>
      <c r="B190" s="40"/>
      <c r="C190" s="41"/>
      <c r="D190" s="223" t="s">
        <v>151</v>
      </c>
      <c r="E190" s="41"/>
      <c r="F190" s="224" t="s">
        <v>1030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151</v>
      </c>
      <c r="AU190" s="18" t="s">
        <v>85</v>
      </c>
    </row>
    <row r="191" s="2" customFormat="1" ht="24.15" customHeight="1">
      <c r="A191" s="39"/>
      <c r="B191" s="40"/>
      <c r="C191" s="205" t="s">
        <v>219</v>
      </c>
      <c r="D191" s="205" t="s">
        <v>143</v>
      </c>
      <c r="E191" s="206" t="s">
        <v>1031</v>
      </c>
      <c r="F191" s="207" t="s">
        <v>1032</v>
      </c>
      <c r="G191" s="208" t="s">
        <v>146</v>
      </c>
      <c r="H191" s="209">
        <v>36000</v>
      </c>
      <c r="I191" s="210"/>
      <c r="J191" s="211">
        <f>ROUND(I191*H191,2)</f>
        <v>0</v>
      </c>
      <c r="K191" s="207" t="s">
        <v>147</v>
      </c>
      <c r="L191" s="45"/>
      <c r="M191" s="212" t="s">
        <v>19</v>
      </c>
      <c r="N191" s="213" t="s">
        <v>46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148</v>
      </c>
      <c r="AT191" s="216" t="s">
        <v>143</v>
      </c>
      <c r="AU191" s="216" t="s">
        <v>85</v>
      </c>
      <c r="AY191" s="18" t="s">
        <v>140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83</v>
      </c>
      <c r="BK191" s="217">
        <f>ROUND(I191*H191,2)</f>
        <v>0</v>
      </c>
      <c r="BL191" s="18" t="s">
        <v>148</v>
      </c>
      <c r="BM191" s="216" t="s">
        <v>269</v>
      </c>
    </row>
    <row r="192" s="2" customFormat="1">
      <c r="A192" s="39"/>
      <c r="B192" s="40"/>
      <c r="C192" s="41"/>
      <c r="D192" s="218" t="s">
        <v>149</v>
      </c>
      <c r="E192" s="41"/>
      <c r="F192" s="219" t="s">
        <v>1033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149</v>
      </c>
      <c r="AU192" s="18" t="s">
        <v>85</v>
      </c>
    </row>
    <row r="193" s="2" customFormat="1">
      <c r="A193" s="39"/>
      <c r="B193" s="40"/>
      <c r="C193" s="41"/>
      <c r="D193" s="223" t="s">
        <v>151</v>
      </c>
      <c r="E193" s="41"/>
      <c r="F193" s="224" t="s">
        <v>1034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151</v>
      </c>
      <c r="AU193" s="18" t="s">
        <v>85</v>
      </c>
    </row>
    <row r="194" s="13" customFormat="1">
      <c r="A194" s="13"/>
      <c r="B194" s="225"/>
      <c r="C194" s="226"/>
      <c r="D194" s="218" t="s">
        <v>153</v>
      </c>
      <c r="E194" s="227" t="s">
        <v>19</v>
      </c>
      <c r="F194" s="228" t="s">
        <v>1035</v>
      </c>
      <c r="G194" s="226"/>
      <c r="H194" s="229">
        <v>36000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153</v>
      </c>
      <c r="AU194" s="235" t="s">
        <v>85</v>
      </c>
      <c r="AV194" s="13" t="s">
        <v>85</v>
      </c>
      <c r="AW194" s="13" t="s">
        <v>34</v>
      </c>
      <c r="AX194" s="13" t="s">
        <v>75</v>
      </c>
      <c r="AY194" s="235" t="s">
        <v>140</v>
      </c>
    </row>
    <row r="195" s="14" customFormat="1">
      <c r="A195" s="14"/>
      <c r="B195" s="236"/>
      <c r="C195" s="237"/>
      <c r="D195" s="218" t="s">
        <v>153</v>
      </c>
      <c r="E195" s="238" t="s">
        <v>19</v>
      </c>
      <c r="F195" s="239" t="s">
        <v>155</v>
      </c>
      <c r="G195" s="237"/>
      <c r="H195" s="240">
        <v>36000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153</v>
      </c>
      <c r="AU195" s="246" t="s">
        <v>85</v>
      </c>
      <c r="AV195" s="14" t="s">
        <v>148</v>
      </c>
      <c r="AW195" s="14" t="s">
        <v>34</v>
      </c>
      <c r="AX195" s="14" t="s">
        <v>83</v>
      </c>
      <c r="AY195" s="246" t="s">
        <v>140</v>
      </c>
    </row>
    <row r="196" s="2" customFormat="1" ht="21.75" customHeight="1">
      <c r="A196" s="39"/>
      <c r="B196" s="40"/>
      <c r="C196" s="205" t="s">
        <v>300</v>
      </c>
      <c r="D196" s="205" t="s">
        <v>143</v>
      </c>
      <c r="E196" s="206" t="s">
        <v>1036</v>
      </c>
      <c r="F196" s="207" t="s">
        <v>1037</v>
      </c>
      <c r="G196" s="208" t="s">
        <v>146</v>
      </c>
      <c r="H196" s="209">
        <v>600</v>
      </c>
      <c r="I196" s="210"/>
      <c r="J196" s="211">
        <f>ROUND(I196*H196,2)</f>
        <v>0</v>
      </c>
      <c r="K196" s="207" t="s">
        <v>147</v>
      </c>
      <c r="L196" s="45"/>
      <c r="M196" s="212" t="s">
        <v>19</v>
      </c>
      <c r="N196" s="213" t="s">
        <v>46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148</v>
      </c>
      <c r="AT196" s="216" t="s">
        <v>143</v>
      </c>
      <c r="AU196" s="216" t="s">
        <v>85</v>
      </c>
      <c r="AY196" s="18" t="s">
        <v>140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83</v>
      </c>
      <c r="BK196" s="217">
        <f>ROUND(I196*H196,2)</f>
        <v>0</v>
      </c>
      <c r="BL196" s="18" t="s">
        <v>148</v>
      </c>
      <c r="BM196" s="216" t="s">
        <v>274</v>
      </c>
    </row>
    <row r="197" s="2" customFormat="1">
      <c r="A197" s="39"/>
      <c r="B197" s="40"/>
      <c r="C197" s="41"/>
      <c r="D197" s="218" t="s">
        <v>149</v>
      </c>
      <c r="E197" s="41"/>
      <c r="F197" s="219" t="s">
        <v>1038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149</v>
      </c>
      <c r="AU197" s="18" t="s">
        <v>85</v>
      </c>
    </row>
    <row r="198" s="2" customFormat="1">
      <c r="A198" s="39"/>
      <c r="B198" s="40"/>
      <c r="C198" s="41"/>
      <c r="D198" s="223" t="s">
        <v>151</v>
      </c>
      <c r="E198" s="41"/>
      <c r="F198" s="224" t="s">
        <v>1039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151</v>
      </c>
      <c r="AU198" s="18" t="s">
        <v>85</v>
      </c>
    </row>
    <row r="199" s="2" customFormat="1" ht="16.5" customHeight="1">
      <c r="A199" s="39"/>
      <c r="B199" s="40"/>
      <c r="C199" s="205" t="s">
        <v>229</v>
      </c>
      <c r="D199" s="205" t="s">
        <v>143</v>
      </c>
      <c r="E199" s="206" t="s">
        <v>1040</v>
      </c>
      <c r="F199" s="207" t="s">
        <v>1041</v>
      </c>
      <c r="G199" s="208" t="s">
        <v>146</v>
      </c>
      <c r="H199" s="209">
        <v>600</v>
      </c>
      <c r="I199" s="210"/>
      <c r="J199" s="211">
        <f>ROUND(I199*H199,2)</f>
        <v>0</v>
      </c>
      <c r="K199" s="207" t="s">
        <v>147</v>
      </c>
      <c r="L199" s="45"/>
      <c r="M199" s="212" t="s">
        <v>19</v>
      </c>
      <c r="N199" s="213" t="s">
        <v>46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148</v>
      </c>
      <c r="AT199" s="216" t="s">
        <v>143</v>
      </c>
      <c r="AU199" s="216" t="s">
        <v>85</v>
      </c>
      <c r="AY199" s="18" t="s">
        <v>140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148</v>
      </c>
      <c r="BM199" s="216" t="s">
        <v>281</v>
      </c>
    </row>
    <row r="200" s="2" customFormat="1">
      <c r="A200" s="39"/>
      <c r="B200" s="40"/>
      <c r="C200" s="41"/>
      <c r="D200" s="218" t="s">
        <v>149</v>
      </c>
      <c r="E200" s="41"/>
      <c r="F200" s="219" t="s">
        <v>1042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85</v>
      </c>
    </row>
    <row r="201" s="2" customFormat="1">
      <c r="A201" s="39"/>
      <c r="B201" s="40"/>
      <c r="C201" s="41"/>
      <c r="D201" s="223" t="s">
        <v>151</v>
      </c>
      <c r="E201" s="41"/>
      <c r="F201" s="224" t="s">
        <v>1043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151</v>
      </c>
      <c r="AU201" s="18" t="s">
        <v>85</v>
      </c>
    </row>
    <row r="202" s="2" customFormat="1" ht="16.5" customHeight="1">
      <c r="A202" s="39"/>
      <c r="B202" s="40"/>
      <c r="C202" s="205" t="s">
        <v>311</v>
      </c>
      <c r="D202" s="205" t="s">
        <v>143</v>
      </c>
      <c r="E202" s="206" t="s">
        <v>1044</v>
      </c>
      <c r="F202" s="207" t="s">
        <v>1045</v>
      </c>
      <c r="G202" s="208" t="s">
        <v>146</v>
      </c>
      <c r="H202" s="209">
        <v>36000</v>
      </c>
      <c r="I202" s="210"/>
      <c r="J202" s="211">
        <f>ROUND(I202*H202,2)</f>
        <v>0</v>
      </c>
      <c r="K202" s="207" t="s">
        <v>147</v>
      </c>
      <c r="L202" s="45"/>
      <c r="M202" s="212" t="s">
        <v>19</v>
      </c>
      <c r="N202" s="213" t="s">
        <v>46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148</v>
      </c>
      <c r="AT202" s="216" t="s">
        <v>143</v>
      </c>
      <c r="AU202" s="216" t="s">
        <v>85</v>
      </c>
      <c r="AY202" s="18" t="s">
        <v>140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148</v>
      </c>
      <c r="BM202" s="216" t="s">
        <v>289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1046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85</v>
      </c>
    </row>
    <row r="204" s="2" customFormat="1">
      <c r="A204" s="39"/>
      <c r="B204" s="40"/>
      <c r="C204" s="41"/>
      <c r="D204" s="223" t="s">
        <v>151</v>
      </c>
      <c r="E204" s="41"/>
      <c r="F204" s="224" t="s">
        <v>1047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151</v>
      </c>
      <c r="AU204" s="18" t="s">
        <v>85</v>
      </c>
    </row>
    <row r="205" s="2" customFormat="1" ht="16.5" customHeight="1">
      <c r="A205" s="39"/>
      <c r="B205" s="40"/>
      <c r="C205" s="205" t="s">
        <v>234</v>
      </c>
      <c r="D205" s="205" t="s">
        <v>143</v>
      </c>
      <c r="E205" s="206" t="s">
        <v>1048</v>
      </c>
      <c r="F205" s="207" t="s">
        <v>1049</v>
      </c>
      <c r="G205" s="208" t="s">
        <v>146</v>
      </c>
      <c r="H205" s="209">
        <v>600</v>
      </c>
      <c r="I205" s="210"/>
      <c r="J205" s="211">
        <f>ROUND(I205*H205,2)</f>
        <v>0</v>
      </c>
      <c r="K205" s="207" t="s">
        <v>147</v>
      </c>
      <c r="L205" s="45"/>
      <c r="M205" s="212" t="s">
        <v>19</v>
      </c>
      <c r="N205" s="213" t="s">
        <v>46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148</v>
      </c>
      <c r="AT205" s="216" t="s">
        <v>143</v>
      </c>
      <c r="AU205" s="216" t="s">
        <v>85</v>
      </c>
      <c r="AY205" s="18" t="s">
        <v>140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83</v>
      </c>
      <c r="BK205" s="217">
        <f>ROUND(I205*H205,2)</f>
        <v>0</v>
      </c>
      <c r="BL205" s="18" t="s">
        <v>148</v>
      </c>
      <c r="BM205" s="216" t="s">
        <v>295</v>
      </c>
    </row>
    <row r="206" s="2" customFormat="1">
      <c r="A206" s="39"/>
      <c r="B206" s="40"/>
      <c r="C206" s="41"/>
      <c r="D206" s="218" t="s">
        <v>149</v>
      </c>
      <c r="E206" s="41"/>
      <c r="F206" s="219" t="s">
        <v>1050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149</v>
      </c>
      <c r="AU206" s="18" t="s">
        <v>85</v>
      </c>
    </row>
    <row r="207" s="2" customFormat="1">
      <c r="A207" s="39"/>
      <c r="B207" s="40"/>
      <c r="C207" s="41"/>
      <c r="D207" s="223" t="s">
        <v>151</v>
      </c>
      <c r="E207" s="41"/>
      <c r="F207" s="224" t="s">
        <v>1051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151</v>
      </c>
      <c r="AU207" s="18" t="s">
        <v>85</v>
      </c>
    </row>
    <row r="208" s="2" customFormat="1" ht="21.75" customHeight="1">
      <c r="A208" s="39"/>
      <c r="B208" s="40"/>
      <c r="C208" s="205" t="s">
        <v>318</v>
      </c>
      <c r="D208" s="205" t="s">
        <v>143</v>
      </c>
      <c r="E208" s="206" t="s">
        <v>372</v>
      </c>
      <c r="F208" s="207" t="s">
        <v>373</v>
      </c>
      <c r="G208" s="208" t="s">
        <v>374</v>
      </c>
      <c r="H208" s="209">
        <v>17.100000000000001</v>
      </c>
      <c r="I208" s="210"/>
      <c r="J208" s="211">
        <f>ROUND(I208*H208,2)</f>
        <v>0</v>
      </c>
      <c r="K208" s="207" t="s">
        <v>147</v>
      </c>
      <c r="L208" s="45"/>
      <c r="M208" s="212" t="s">
        <v>19</v>
      </c>
      <c r="N208" s="213" t="s">
        <v>46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148</v>
      </c>
      <c r="AT208" s="216" t="s">
        <v>143</v>
      </c>
      <c r="AU208" s="216" t="s">
        <v>85</v>
      </c>
      <c r="AY208" s="18" t="s">
        <v>140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83</v>
      </c>
      <c r="BK208" s="217">
        <f>ROUND(I208*H208,2)</f>
        <v>0</v>
      </c>
      <c r="BL208" s="18" t="s">
        <v>148</v>
      </c>
      <c r="BM208" s="216" t="s">
        <v>303</v>
      </c>
    </row>
    <row r="209" s="2" customFormat="1">
      <c r="A209" s="39"/>
      <c r="B209" s="40"/>
      <c r="C209" s="41"/>
      <c r="D209" s="218" t="s">
        <v>149</v>
      </c>
      <c r="E209" s="41"/>
      <c r="F209" s="219" t="s">
        <v>375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149</v>
      </c>
      <c r="AU209" s="18" t="s">
        <v>85</v>
      </c>
    </row>
    <row r="210" s="2" customFormat="1">
      <c r="A210" s="39"/>
      <c r="B210" s="40"/>
      <c r="C210" s="41"/>
      <c r="D210" s="223" t="s">
        <v>151</v>
      </c>
      <c r="E210" s="41"/>
      <c r="F210" s="224" t="s">
        <v>376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151</v>
      </c>
      <c r="AU210" s="18" t="s">
        <v>85</v>
      </c>
    </row>
    <row r="211" s="13" customFormat="1">
      <c r="A211" s="13"/>
      <c r="B211" s="225"/>
      <c r="C211" s="226"/>
      <c r="D211" s="218" t="s">
        <v>153</v>
      </c>
      <c r="E211" s="227" t="s">
        <v>19</v>
      </c>
      <c r="F211" s="228" t="s">
        <v>1052</v>
      </c>
      <c r="G211" s="226"/>
      <c r="H211" s="229">
        <v>17.100000000000001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153</v>
      </c>
      <c r="AU211" s="235" t="s">
        <v>85</v>
      </c>
      <c r="AV211" s="13" t="s">
        <v>85</v>
      </c>
      <c r="AW211" s="13" t="s">
        <v>34</v>
      </c>
      <c r="AX211" s="13" t="s">
        <v>75</v>
      </c>
      <c r="AY211" s="235" t="s">
        <v>140</v>
      </c>
    </row>
    <row r="212" s="14" customFormat="1">
      <c r="A212" s="14"/>
      <c r="B212" s="236"/>
      <c r="C212" s="237"/>
      <c r="D212" s="218" t="s">
        <v>153</v>
      </c>
      <c r="E212" s="238" t="s">
        <v>19</v>
      </c>
      <c r="F212" s="239" t="s">
        <v>155</v>
      </c>
      <c r="G212" s="237"/>
      <c r="H212" s="240">
        <v>17.100000000000001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153</v>
      </c>
      <c r="AU212" s="246" t="s">
        <v>85</v>
      </c>
      <c r="AV212" s="14" t="s">
        <v>148</v>
      </c>
      <c r="AW212" s="14" t="s">
        <v>34</v>
      </c>
      <c r="AX212" s="14" t="s">
        <v>83</v>
      </c>
      <c r="AY212" s="246" t="s">
        <v>140</v>
      </c>
    </row>
    <row r="213" s="2" customFormat="1" ht="16.5" customHeight="1">
      <c r="A213" s="39"/>
      <c r="B213" s="40"/>
      <c r="C213" s="205" t="s">
        <v>241</v>
      </c>
      <c r="D213" s="205" t="s">
        <v>143</v>
      </c>
      <c r="E213" s="206" t="s">
        <v>1053</v>
      </c>
      <c r="F213" s="207" t="s">
        <v>1054</v>
      </c>
      <c r="G213" s="208" t="s">
        <v>146</v>
      </c>
      <c r="H213" s="209">
        <v>104</v>
      </c>
      <c r="I213" s="210"/>
      <c r="J213" s="211">
        <f>ROUND(I213*H213,2)</f>
        <v>0</v>
      </c>
      <c r="K213" s="207" t="s">
        <v>147</v>
      </c>
      <c r="L213" s="45"/>
      <c r="M213" s="212" t="s">
        <v>19</v>
      </c>
      <c r="N213" s="213" t="s">
        <v>46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148</v>
      </c>
      <c r="AT213" s="216" t="s">
        <v>143</v>
      </c>
      <c r="AU213" s="216" t="s">
        <v>85</v>
      </c>
      <c r="AY213" s="18" t="s">
        <v>140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83</v>
      </c>
      <c r="BK213" s="217">
        <f>ROUND(I213*H213,2)</f>
        <v>0</v>
      </c>
      <c r="BL213" s="18" t="s">
        <v>148</v>
      </c>
      <c r="BM213" s="216" t="s">
        <v>309</v>
      </c>
    </row>
    <row r="214" s="2" customFormat="1">
      <c r="A214" s="39"/>
      <c r="B214" s="40"/>
      <c r="C214" s="41"/>
      <c r="D214" s="218" t="s">
        <v>149</v>
      </c>
      <c r="E214" s="41"/>
      <c r="F214" s="219" t="s">
        <v>1055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149</v>
      </c>
      <c r="AU214" s="18" t="s">
        <v>85</v>
      </c>
    </row>
    <row r="215" s="2" customFormat="1">
      <c r="A215" s="39"/>
      <c r="B215" s="40"/>
      <c r="C215" s="41"/>
      <c r="D215" s="223" t="s">
        <v>151</v>
      </c>
      <c r="E215" s="41"/>
      <c r="F215" s="224" t="s">
        <v>1056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151</v>
      </c>
      <c r="AU215" s="18" t="s">
        <v>85</v>
      </c>
    </row>
    <row r="216" s="13" customFormat="1">
      <c r="A216" s="13"/>
      <c r="B216" s="225"/>
      <c r="C216" s="226"/>
      <c r="D216" s="218" t="s">
        <v>153</v>
      </c>
      <c r="E216" s="227" t="s">
        <v>19</v>
      </c>
      <c r="F216" s="228" t="s">
        <v>1057</v>
      </c>
      <c r="G216" s="226"/>
      <c r="H216" s="229">
        <v>104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153</v>
      </c>
      <c r="AU216" s="235" t="s">
        <v>85</v>
      </c>
      <c r="AV216" s="13" t="s">
        <v>85</v>
      </c>
      <c r="AW216" s="13" t="s">
        <v>34</v>
      </c>
      <c r="AX216" s="13" t="s">
        <v>75</v>
      </c>
      <c r="AY216" s="235" t="s">
        <v>140</v>
      </c>
    </row>
    <row r="217" s="14" customFormat="1">
      <c r="A217" s="14"/>
      <c r="B217" s="236"/>
      <c r="C217" s="237"/>
      <c r="D217" s="218" t="s">
        <v>153</v>
      </c>
      <c r="E217" s="238" t="s">
        <v>19</v>
      </c>
      <c r="F217" s="239" t="s">
        <v>155</v>
      </c>
      <c r="G217" s="237"/>
      <c r="H217" s="240">
        <v>104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153</v>
      </c>
      <c r="AU217" s="246" t="s">
        <v>85</v>
      </c>
      <c r="AV217" s="14" t="s">
        <v>148</v>
      </c>
      <c r="AW217" s="14" t="s">
        <v>34</v>
      </c>
      <c r="AX217" s="14" t="s">
        <v>83</v>
      </c>
      <c r="AY217" s="246" t="s">
        <v>140</v>
      </c>
    </row>
    <row r="218" s="2" customFormat="1" ht="16.5" customHeight="1">
      <c r="A218" s="39"/>
      <c r="B218" s="40"/>
      <c r="C218" s="205" t="s">
        <v>327</v>
      </c>
      <c r="D218" s="205" t="s">
        <v>143</v>
      </c>
      <c r="E218" s="206" t="s">
        <v>1058</v>
      </c>
      <c r="F218" s="207" t="s">
        <v>1059</v>
      </c>
      <c r="G218" s="208" t="s">
        <v>146</v>
      </c>
      <c r="H218" s="209">
        <v>67</v>
      </c>
      <c r="I218" s="210"/>
      <c r="J218" s="211">
        <f>ROUND(I218*H218,2)</f>
        <v>0</v>
      </c>
      <c r="K218" s="207" t="s">
        <v>147</v>
      </c>
      <c r="L218" s="45"/>
      <c r="M218" s="212" t="s">
        <v>19</v>
      </c>
      <c r="N218" s="213" t="s">
        <v>46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148</v>
      </c>
      <c r="AT218" s="216" t="s">
        <v>143</v>
      </c>
      <c r="AU218" s="216" t="s">
        <v>85</v>
      </c>
      <c r="AY218" s="18" t="s">
        <v>140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83</v>
      </c>
      <c r="BK218" s="217">
        <f>ROUND(I218*H218,2)</f>
        <v>0</v>
      </c>
      <c r="BL218" s="18" t="s">
        <v>148</v>
      </c>
      <c r="BM218" s="216" t="s">
        <v>314</v>
      </c>
    </row>
    <row r="219" s="2" customFormat="1">
      <c r="A219" s="39"/>
      <c r="B219" s="40"/>
      <c r="C219" s="41"/>
      <c r="D219" s="218" t="s">
        <v>149</v>
      </c>
      <c r="E219" s="41"/>
      <c r="F219" s="219" t="s">
        <v>1059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149</v>
      </c>
      <c r="AU219" s="18" t="s">
        <v>85</v>
      </c>
    </row>
    <row r="220" s="2" customFormat="1">
      <c r="A220" s="39"/>
      <c r="B220" s="40"/>
      <c r="C220" s="41"/>
      <c r="D220" s="223" t="s">
        <v>151</v>
      </c>
      <c r="E220" s="41"/>
      <c r="F220" s="224" t="s">
        <v>1060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151</v>
      </c>
      <c r="AU220" s="18" t="s">
        <v>85</v>
      </c>
    </row>
    <row r="221" s="13" customFormat="1">
      <c r="A221" s="13"/>
      <c r="B221" s="225"/>
      <c r="C221" s="226"/>
      <c r="D221" s="218" t="s">
        <v>153</v>
      </c>
      <c r="E221" s="227" t="s">
        <v>19</v>
      </c>
      <c r="F221" s="228" t="s">
        <v>1061</v>
      </c>
      <c r="G221" s="226"/>
      <c r="H221" s="229">
        <v>67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153</v>
      </c>
      <c r="AU221" s="235" t="s">
        <v>85</v>
      </c>
      <c r="AV221" s="13" t="s">
        <v>85</v>
      </c>
      <c r="AW221" s="13" t="s">
        <v>34</v>
      </c>
      <c r="AX221" s="13" t="s">
        <v>75</v>
      </c>
      <c r="AY221" s="235" t="s">
        <v>140</v>
      </c>
    </row>
    <row r="222" s="14" customFormat="1">
      <c r="A222" s="14"/>
      <c r="B222" s="236"/>
      <c r="C222" s="237"/>
      <c r="D222" s="218" t="s">
        <v>153</v>
      </c>
      <c r="E222" s="238" t="s">
        <v>19</v>
      </c>
      <c r="F222" s="239" t="s">
        <v>155</v>
      </c>
      <c r="G222" s="237"/>
      <c r="H222" s="240">
        <v>67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153</v>
      </c>
      <c r="AU222" s="246" t="s">
        <v>85</v>
      </c>
      <c r="AV222" s="14" t="s">
        <v>148</v>
      </c>
      <c r="AW222" s="14" t="s">
        <v>34</v>
      </c>
      <c r="AX222" s="14" t="s">
        <v>83</v>
      </c>
      <c r="AY222" s="246" t="s">
        <v>140</v>
      </c>
    </row>
    <row r="223" s="12" customFormat="1" ht="22.8" customHeight="1">
      <c r="A223" s="12"/>
      <c r="B223" s="189"/>
      <c r="C223" s="190"/>
      <c r="D223" s="191" t="s">
        <v>74</v>
      </c>
      <c r="E223" s="203" t="s">
        <v>184</v>
      </c>
      <c r="F223" s="203" t="s">
        <v>185</v>
      </c>
      <c r="G223" s="190"/>
      <c r="H223" s="190"/>
      <c r="I223" s="193"/>
      <c r="J223" s="204">
        <f>BK223</f>
        <v>0</v>
      </c>
      <c r="K223" s="190"/>
      <c r="L223" s="195"/>
      <c r="M223" s="196"/>
      <c r="N223" s="197"/>
      <c r="O223" s="197"/>
      <c r="P223" s="198">
        <f>SUM(P224:P247)</f>
        <v>0</v>
      </c>
      <c r="Q223" s="197"/>
      <c r="R223" s="198">
        <f>SUM(R224:R247)</f>
        <v>0</v>
      </c>
      <c r="S223" s="197"/>
      <c r="T223" s="199">
        <f>SUM(T224:T247)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0" t="s">
        <v>83</v>
      </c>
      <c r="AT223" s="201" t="s">
        <v>74</v>
      </c>
      <c r="AU223" s="201" t="s">
        <v>83</v>
      </c>
      <c r="AY223" s="200" t="s">
        <v>140</v>
      </c>
      <c r="BK223" s="202">
        <f>SUM(BK224:BK247)</f>
        <v>0</v>
      </c>
    </row>
    <row r="224" s="2" customFormat="1" ht="16.5" customHeight="1">
      <c r="A224" s="39"/>
      <c r="B224" s="40"/>
      <c r="C224" s="205" t="s">
        <v>247</v>
      </c>
      <c r="D224" s="205" t="s">
        <v>143</v>
      </c>
      <c r="E224" s="206" t="s">
        <v>1062</v>
      </c>
      <c r="F224" s="207" t="s">
        <v>1063</v>
      </c>
      <c r="G224" s="208" t="s">
        <v>189</v>
      </c>
      <c r="H224" s="209">
        <v>54.097000000000001</v>
      </c>
      <c r="I224" s="210"/>
      <c r="J224" s="211">
        <f>ROUND(I224*H224,2)</f>
        <v>0</v>
      </c>
      <c r="K224" s="207" t="s">
        <v>147</v>
      </c>
      <c r="L224" s="45"/>
      <c r="M224" s="212" t="s">
        <v>19</v>
      </c>
      <c r="N224" s="213" t="s">
        <v>46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148</v>
      </c>
      <c r="AT224" s="216" t="s">
        <v>143</v>
      </c>
      <c r="AU224" s="216" t="s">
        <v>85</v>
      </c>
      <c r="AY224" s="18" t="s">
        <v>140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83</v>
      </c>
      <c r="BK224" s="217">
        <f>ROUND(I224*H224,2)</f>
        <v>0</v>
      </c>
      <c r="BL224" s="18" t="s">
        <v>148</v>
      </c>
      <c r="BM224" s="216" t="s">
        <v>317</v>
      </c>
    </row>
    <row r="225" s="2" customFormat="1">
      <c r="A225" s="39"/>
      <c r="B225" s="40"/>
      <c r="C225" s="41"/>
      <c r="D225" s="218" t="s">
        <v>149</v>
      </c>
      <c r="E225" s="41"/>
      <c r="F225" s="219" t="s">
        <v>1064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149</v>
      </c>
      <c r="AU225" s="18" t="s">
        <v>85</v>
      </c>
    </row>
    <row r="226" s="2" customFormat="1">
      <c r="A226" s="39"/>
      <c r="B226" s="40"/>
      <c r="C226" s="41"/>
      <c r="D226" s="223" t="s">
        <v>151</v>
      </c>
      <c r="E226" s="41"/>
      <c r="F226" s="224" t="s">
        <v>1065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151</v>
      </c>
      <c r="AU226" s="18" t="s">
        <v>85</v>
      </c>
    </row>
    <row r="227" s="2" customFormat="1" ht="16.5" customHeight="1">
      <c r="A227" s="39"/>
      <c r="B227" s="40"/>
      <c r="C227" s="205" t="s">
        <v>339</v>
      </c>
      <c r="D227" s="205" t="s">
        <v>143</v>
      </c>
      <c r="E227" s="206" t="s">
        <v>1066</v>
      </c>
      <c r="F227" s="207" t="s">
        <v>1067</v>
      </c>
      <c r="G227" s="208" t="s">
        <v>268</v>
      </c>
      <c r="H227" s="209">
        <v>10</v>
      </c>
      <c r="I227" s="210"/>
      <c r="J227" s="211">
        <f>ROUND(I227*H227,2)</f>
        <v>0</v>
      </c>
      <c r="K227" s="207" t="s">
        <v>147</v>
      </c>
      <c r="L227" s="45"/>
      <c r="M227" s="212" t="s">
        <v>19</v>
      </c>
      <c r="N227" s="213" t="s">
        <v>46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148</v>
      </c>
      <c r="AT227" s="216" t="s">
        <v>143</v>
      </c>
      <c r="AU227" s="216" t="s">
        <v>85</v>
      </c>
      <c r="AY227" s="18" t="s">
        <v>140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83</v>
      </c>
      <c r="BK227" s="217">
        <f>ROUND(I227*H227,2)</f>
        <v>0</v>
      </c>
      <c r="BL227" s="18" t="s">
        <v>148</v>
      </c>
      <c r="BM227" s="216" t="s">
        <v>321</v>
      </c>
    </row>
    <row r="228" s="2" customFormat="1">
      <c r="A228" s="39"/>
      <c r="B228" s="40"/>
      <c r="C228" s="41"/>
      <c r="D228" s="218" t="s">
        <v>149</v>
      </c>
      <c r="E228" s="41"/>
      <c r="F228" s="219" t="s">
        <v>1068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149</v>
      </c>
      <c r="AU228" s="18" t="s">
        <v>85</v>
      </c>
    </row>
    <row r="229" s="2" customFormat="1">
      <c r="A229" s="39"/>
      <c r="B229" s="40"/>
      <c r="C229" s="41"/>
      <c r="D229" s="223" t="s">
        <v>151</v>
      </c>
      <c r="E229" s="41"/>
      <c r="F229" s="224" t="s">
        <v>1069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151</v>
      </c>
      <c r="AU229" s="18" t="s">
        <v>85</v>
      </c>
    </row>
    <row r="230" s="2" customFormat="1" ht="16.5" customHeight="1">
      <c r="A230" s="39"/>
      <c r="B230" s="40"/>
      <c r="C230" s="205" t="s">
        <v>251</v>
      </c>
      <c r="D230" s="205" t="s">
        <v>143</v>
      </c>
      <c r="E230" s="206" t="s">
        <v>1070</v>
      </c>
      <c r="F230" s="207" t="s">
        <v>1071</v>
      </c>
      <c r="G230" s="208" t="s">
        <v>268</v>
      </c>
      <c r="H230" s="209">
        <v>600</v>
      </c>
      <c r="I230" s="210"/>
      <c r="J230" s="211">
        <f>ROUND(I230*H230,2)</f>
        <v>0</v>
      </c>
      <c r="K230" s="207" t="s">
        <v>147</v>
      </c>
      <c r="L230" s="45"/>
      <c r="M230" s="212" t="s">
        <v>19</v>
      </c>
      <c r="N230" s="213" t="s">
        <v>46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148</v>
      </c>
      <c r="AT230" s="216" t="s">
        <v>143</v>
      </c>
      <c r="AU230" s="216" t="s">
        <v>85</v>
      </c>
      <c r="AY230" s="18" t="s">
        <v>140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83</v>
      </c>
      <c r="BK230" s="217">
        <f>ROUND(I230*H230,2)</f>
        <v>0</v>
      </c>
      <c r="BL230" s="18" t="s">
        <v>148</v>
      </c>
      <c r="BM230" s="216" t="s">
        <v>324</v>
      </c>
    </row>
    <row r="231" s="2" customFormat="1">
      <c r="A231" s="39"/>
      <c r="B231" s="40"/>
      <c r="C231" s="41"/>
      <c r="D231" s="218" t="s">
        <v>149</v>
      </c>
      <c r="E231" s="41"/>
      <c r="F231" s="219" t="s">
        <v>1072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149</v>
      </c>
      <c r="AU231" s="18" t="s">
        <v>85</v>
      </c>
    </row>
    <row r="232" s="2" customFormat="1">
      <c r="A232" s="39"/>
      <c r="B232" s="40"/>
      <c r="C232" s="41"/>
      <c r="D232" s="223" t="s">
        <v>151</v>
      </c>
      <c r="E232" s="41"/>
      <c r="F232" s="224" t="s">
        <v>1073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151</v>
      </c>
      <c r="AU232" s="18" t="s">
        <v>85</v>
      </c>
    </row>
    <row r="233" s="13" customFormat="1">
      <c r="A233" s="13"/>
      <c r="B233" s="225"/>
      <c r="C233" s="226"/>
      <c r="D233" s="218" t="s">
        <v>153</v>
      </c>
      <c r="E233" s="227" t="s">
        <v>19</v>
      </c>
      <c r="F233" s="228" t="s">
        <v>1074</v>
      </c>
      <c r="G233" s="226"/>
      <c r="H233" s="229">
        <v>600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153</v>
      </c>
      <c r="AU233" s="235" t="s">
        <v>85</v>
      </c>
      <c r="AV233" s="13" t="s">
        <v>85</v>
      </c>
      <c r="AW233" s="13" t="s">
        <v>34</v>
      </c>
      <c r="AX233" s="13" t="s">
        <v>75</v>
      </c>
      <c r="AY233" s="235" t="s">
        <v>140</v>
      </c>
    </row>
    <row r="234" s="14" customFormat="1">
      <c r="A234" s="14"/>
      <c r="B234" s="236"/>
      <c r="C234" s="237"/>
      <c r="D234" s="218" t="s">
        <v>153</v>
      </c>
      <c r="E234" s="238" t="s">
        <v>19</v>
      </c>
      <c r="F234" s="239" t="s">
        <v>155</v>
      </c>
      <c r="G234" s="237"/>
      <c r="H234" s="240">
        <v>600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153</v>
      </c>
      <c r="AU234" s="246" t="s">
        <v>85</v>
      </c>
      <c r="AV234" s="14" t="s">
        <v>148</v>
      </c>
      <c r="AW234" s="14" t="s">
        <v>34</v>
      </c>
      <c r="AX234" s="14" t="s">
        <v>83</v>
      </c>
      <c r="AY234" s="246" t="s">
        <v>140</v>
      </c>
    </row>
    <row r="235" s="2" customFormat="1" ht="16.5" customHeight="1">
      <c r="A235" s="39"/>
      <c r="B235" s="40"/>
      <c r="C235" s="205" t="s">
        <v>349</v>
      </c>
      <c r="D235" s="205" t="s">
        <v>143</v>
      </c>
      <c r="E235" s="206" t="s">
        <v>193</v>
      </c>
      <c r="F235" s="207" t="s">
        <v>194</v>
      </c>
      <c r="G235" s="208" t="s">
        <v>189</v>
      </c>
      <c r="H235" s="209">
        <v>1080.3</v>
      </c>
      <c r="I235" s="210"/>
      <c r="J235" s="211">
        <f>ROUND(I235*H235,2)</f>
        <v>0</v>
      </c>
      <c r="K235" s="207" t="s">
        <v>147</v>
      </c>
      <c r="L235" s="45"/>
      <c r="M235" s="212" t="s">
        <v>19</v>
      </c>
      <c r="N235" s="213" t="s">
        <v>46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148</v>
      </c>
      <c r="AT235" s="216" t="s">
        <v>143</v>
      </c>
      <c r="AU235" s="216" t="s">
        <v>85</v>
      </c>
      <c r="AY235" s="18" t="s">
        <v>140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83</v>
      </c>
      <c r="BK235" s="217">
        <f>ROUND(I235*H235,2)</f>
        <v>0</v>
      </c>
      <c r="BL235" s="18" t="s">
        <v>148</v>
      </c>
      <c r="BM235" s="216" t="s">
        <v>330</v>
      </c>
    </row>
    <row r="236" s="2" customFormat="1">
      <c r="A236" s="39"/>
      <c r="B236" s="40"/>
      <c r="C236" s="41"/>
      <c r="D236" s="218" t="s">
        <v>149</v>
      </c>
      <c r="E236" s="41"/>
      <c r="F236" s="219" t="s">
        <v>196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149</v>
      </c>
      <c r="AU236" s="18" t="s">
        <v>85</v>
      </c>
    </row>
    <row r="237" s="2" customFormat="1">
      <c r="A237" s="39"/>
      <c r="B237" s="40"/>
      <c r="C237" s="41"/>
      <c r="D237" s="223" t="s">
        <v>151</v>
      </c>
      <c r="E237" s="41"/>
      <c r="F237" s="224" t="s">
        <v>197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151</v>
      </c>
      <c r="AU237" s="18" t="s">
        <v>85</v>
      </c>
    </row>
    <row r="238" s="13" customFormat="1">
      <c r="A238" s="13"/>
      <c r="B238" s="225"/>
      <c r="C238" s="226"/>
      <c r="D238" s="218" t="s">
        <v>153</v>
      </c>
      <c r="E238" s="227" t="s">
        <v>19</v>
      </c>
      <c r="F238" s="228" t="s">
        <v>1075</v>
      </c>
      <c r="G238" s="226"/>
      <c r="H238" s="229">
        <v>1080.3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153</v>
      </c>
      <c r="AU238" s="235" t="s">
        <v>85</v>
      </c>
      <c r="AV238" s="13" t="s">
        <v>85</v>
      </c>
      <c r="AW238" s="13" t="s">
        <v>34</v>
      </c>
      <c r="AX238" s="13" t="s">
        <v>75</v>
      </c>
      <c r="AY238" s="235" t="s">
        <v>140</v>
      </c>
    </row>
    <row r="239" s="14" customFormat="1">
      <c r="A239" s="14"/>
      <c r="B239" s="236"/>
      <c r="C239" s="237"/>
      <c r="D239" s="218" t="s">
        <v>153</v>
      </c>
      <c r="E239" s="238" t="s">
        <v>19</v>
      </c>
      <c r="F239" s="239" t="s">
        <v>155</v>
      </c>
      <c r="G239" s="237"/>
      <c r="H239" s="240">
        <v>1080.3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153</v>
      </c>
      <c r="AU239" s="246" t="s">
        <v>85</v>
      </c>
      <c r="AV239" s="14" t="s">
        <v>148</v>
      </c>
      <c r="AW239" s="14" t="s">
        <v>34</v>
      </c>
      <c r="AX239" s="14" t="s">
        <v>83</v>
      </c>
      <c r="AY239" s="246" t="s">
        <v>140</v>
      </c>
    </row>
    <row r="240" s="2" customFormat="1" ht="16.5" customHeight="1">
      <c r="A240" s="39"/>
      <c r="B240" s="40"/>
      <c r="C240" s="205" t="s">
        <v>257</v>
      </c>
      <c r="D240" s="205" t="s">
        <v>143</v>
      </c>
      <c r="E240" s="206" t="s">
        <v>199</v>
      </c>
      <c r="F240" s="207" t="s">
        <v>200</v>
      </c>
      <c r="G240" s="208" t="s">
        <v>189</v>
      </c>
      <c r="H240" s="209">
        <v>54.015000000000001</v>
      </c>
      <c r="I240" s="210"/>
      <c r="J240" s="211">
        <f>ROUND(I240*H240,2)</f>
        <v>0</v>
      </c>
      <c r="K240" s="207" t="s">
        <v>147</v>
      </c>
      <c r="L240" s="45"/>
      <c r="M240" s="212" t="s">
        <v>19</v>
      </c>
      <c r="N240" s="213" t="s">
        <v>46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148</v>
      </c>
      <c r="AT240" s="216" t="s">
        <v>143</v>
      </c>
      <c r="AU240" s="216" t="s">
        <v>85</v>
      </c>
      <c r="AY240" s="18" t="s">
        <v>140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83</v>
      </c>
      <c r="BK240" s="217">
        <f>ROUND(I240*H240,2)</f>
        <v>0</v>
      </c>
      <c r="BL240" s="18" t="s">
        <v>148</v>
      </c>
      <c r="BM240" s="216" t="s">
        <v>364</v>
      </c>
    </row>
    <row r="241" s="2" customFormat="1">
      <c r="A241" s="39"/>
      <c r="B241" s="40"/>
      <c r="C241" s="41"/>
      <c r="D241" s="218" t="s">
        <v>149</v>
      </c>
      <c r="E241" s="41"/>
      <c r="F241" s="219" t="s">
        <v>202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149</v>
      </c>
      <c r="AU241" s="18" t="s">
        <v>85</v>
      </c>
    </row>
    <row r="242" s="2" customFormat="1">
      <c r="A242" s="39"/>
      <c r="B242" s="40"/>
      <c r="C242" s="41"/>
      <c r="D242" s="223" t="s">
        <v>151</v>
      </c>
      <c r="E242" s="41"/>
      <c r="F242" s="224" t="s">
        <v>203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151</v>
      </c>
      <c r="AU242" s="18" t="s">
        <v>85</v>
      </c>
    </row>
    <row r="243" s="13" customFormat="1">
      <c r="A243" s="13"/>
      <c r="B243" s="225"/>
      <c r="C243" s="226"/>
      <c r="D243" s="218" t="s">
        <v>153</v>
      </c>
      <c r="E243" s="227" t="s">
        <v>19</v>
      </c>
      <c r="F243" s="228" t="s">
        <v>1076</v>
      </c>
      <c r="G243" s="226"/>
      <c r="H243" s="229">
        <v>54.015000000000001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153</v>
      </c>
      <c r="AU243" s="235" t="s">
        <v>85</v>
      </c>
      <c r="AV243" s="13" t="s">
        <v>85</v>
      </c>
      <c r="AW243" s="13" t="s">
        <v>34</v>
      </c>
      <c r="AX243" s="13" t="s">
        <v>75</v>
      </c>
      <c r="AY243" s="235" t="s">
        <v>140</v>
      </c>
    </row>
    <row r="244" s="14" customFormat="1">
      <c r="A244" s="14"/>
      <c r="B244" s="236"/>
      <c r="C244" s="237"/>
      <c r="D244" s="218" t="s">
        <v>153</v>
      </c>
      <c r="E244" s="238" t="s">
        <v>19</v>
      </c>
      <c r="F244" s="239" t="s">
        <v>155</v>
      </c>
      <c r="G244" s="237"/>
      <c r="H244" s="240">
        <v>54.015000000000001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153</v>
      </c>
      <c r="AU244" s="246" t="s">
        <v>85</v>
      </c>
      <c r="AV244" s="14" t="s">
        <v>148</v>
      </c>
      <c r="AW244" s="14" t="s">
        <v>34</v>
      </c>
      <c r="AX244" s="14" t="s">
        <v>83</v>
      </c>
      <c r="AY244" s="246" t="s">
        <v>140</v>
      </c>
    </row>
    <row r="245" s="2" customFormat="1" ht="21.75" customHeight="1">
      <c r="A245" s="39"/>
      <c r="B245" s="40"/>
      <c r="C245" s="205" t="s">
        <v>361</v>
      </c>
      <c r="D245" s="205" t="s">
        <v>143</v>
      </c>
      <c r="E245" s="206" t="s">
        <v>204</v>
      </c>
      <c r="F245" s="207" t="s">
        <v>205</v>
      </c>
      <c r="G245" s="208" t="s">
        <v>189</v>
      </c>
      <c r="H245" s="209">
        <v>54.015000000000001</v>
      </c>
      <c r="I245" s="210"/>
      <c r="J245" s="211">
        <f>ROUND(I245*H245,2)</f>
        <v>0</v>
      </c>
      <c r="K245" s="207" t="s">
        <v>147</v>
      </c>
      <c r="L245" s="45"/>
      <c r="M245" s="212" t="s">
        <v>19</v>
      </c>
      <c r="N245" s="213" t="s">
        <v>46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148</v>
      </c>
      <c r="AT245" s="216" t="s">
        <v>143</v>
      </c>
      <c r="AU245" s="216" t="s">
        <v>85</v>
      </c>
      <c r="AY245" s="18" t="s">
        <v>140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83</v>
      </c>
      <c r="BK245" s="217">
        <f>ROUND(I245*H245,2)</f>
        <v>0</v>
      </c>
      <c r="BL245" s="18" t="s">
        <v>148</v>
      </c>
      <c r="BM245" s="216" t="s">
        <v>424</v>
      </c>
    </row>
    <row r="246" s="2" customFormat="1">
      <c r="A246" s="39"/>
      <c r="B246" s="40"/>
      <c r="C246" s="41"/>
      <c r="D246" s="218" t="s">
        <v>149</v>
      </c>
      <c r="E246" s="41"/>
      <c r="F246" s="219" t="s">
        <v>207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149</v>
      </c>
      <c r="AU246" s="18" t="s">
        <v>85</v>
      </c>
    </row>
    <row r="247" s="2" customFormat="1">
      <c r="A247" s="39"/>
      <c r="B247" s="40"/>
      <c r="C247" s="41"/>
      <c r="D247" s="223" t="s">
        <v>151</v>
      </c>
      <c r="E247" s="41"/>
      <c r="F247" s="224" t="s">
        <v>208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151</v>
      </c>
      <c r="AU247" s="18" t="s">
        <v>85</v>
      </c>
    </row>
    <row r="248" s="12" customFormat="1" ht="22.8" customHeight="1">
      <c r="A248" s="12"/>
      <c r="B248" s="189"/>
      <c r="C248" s="190"/>
      <c r="D248" s="191" t="s">
        <v>74</v>
      </c>
      <c r="E248" s="203" t="s">
        <v>215</v>
      </c>
      <c r="F248" s="203" t="s">
        <v>216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SUM(P249:P251)</f>
        <v>0</v>
      </c>
      <c r="Q248" s="197"/>
      <c r="R248" s="198">
        <f>SUM(R249:R251)</f>
        <v>0</v>
      </c>
      <c r="S248" s="197"/>
      <c r="T248" s="199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83</v>
      </c>
      <c r="AT248" s="201" t="s">
        <v>74</v>
      </c>
      <c r="AU248" s="201" t="s">
        <v>83</v>
      </c>
      <c r="AY248" s="200" t="s">
        <v>140</v>
      </c>
      <c r="BK248" s="202">
        <f>SUM(BK249:BK251)</f>
        <v>0</v>
      </c>
    </row>
    <row r="249" s="2" customFormat="1" ht="16.5" customHeight="1">
      <c r="A249" s="39"/>
      <c r="B249" s="40"/>
      <c r="C249" s="205" t="s">
        <v>264</v>
      </c>
      <c r="D249" s="205" t="s">
        <v>143</v>
      </c>
      <c r="E249" s="206" t="s">
        <v>392</v>
      </c>
      <c r="F249" s="207" t="s">
        <v>393</v>
      </c>
      <c r="G249" s="208" t="s">
        <v>189</v>
      </c>
      <c r="H249" s="209">
        <v>17.071999999999999</v>
      </c>
      <c r="I249" s="210"/>
      <c r="J249" s="211">
        <f>ROUND(I249*H249,2)</f>
        <v>0</v>
      </c>
      <c r="K249" s="207" t="s">
        <v>147</v>
      </c>
      <c r="L249" s="45"/>
      <c r="M249" s="212" t="s">
        <v>19</v>
      </c>
      <c r="N249" s="213" t="s">
        <v>46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148</v>
      </c>
      <c r="AT249" s="216" t="s">
        <v>143</v>
      </c>
      <c r="AU249" s="216" t="s">
        <v>85</v>
      </c>
      <c r="AY249" s="18" t="s">
        <v>140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83</v>
      </c>
      <c r="BK249" s="217">
        <f>ROUND(I249*H249,2)</f>
        <v>0</v>
      </c>
      <c r="BL249" s="18" t="s">
        <v>148</v>
      </c>
      <c r="BM249" s="216" t="s">
        <v>450</v>
      </c>
    </row>
    <row r="250" s="2" customFormat="1">
      <c r="A250" s="39"/>
      <c r="B250" s="40"/>
      <c r="C250" s="41"/>
      <c r="D250" s="218" t="s">
        <v>149</v>
      </c>
      <c r="E250" s="41"/>
      <c r="F250" s="219" t="s">
        <v>394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85</v>
      </c>
    </row>
    <row r="251" s="2" customFormat="1">
      <c r="A251" s="39"/>
      <c r="B251" s="40"/>
      <c r="C251" s="41"/>
      <c r="D251" s="223" t="s">
        <v>151</v>
      </c>
      <c r="E251" s="41"/>
      <c r="F251" s="224" t="s">
        <v>395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151</v>
      </c>
      <c r="AU251" s="18" t="s">
        <v>85</v>
      </c>
    </row>
    <row r="252" s="12" customFormat="1" ht="25.92" customHeight="1">
      <c r="A252" s="12"/>
      <c r="B252" s="189"/>
      <c r="C252" s="190"/>
      <c r="D252" s="191" t="s">
        <v>74</v>
      </c>
      <c r="E252" s="192" t="s">
        <v>222</v>
      </c>
      <c r="F252" s="192" t="s">
        <v>223</v>
      </c>
      <c r="G252" s="190"/>
      <c r="H252" s="190"/>
      <c r="I252" s="193"/>
      <c r="J252" s="194">
        <f>BK252</f>
        <v>0</v>
      </c>
      <c r="K252" s="190"/>
      <c r="L252" s="195"/>
      <c r="M252" s="196"/>
      <c r="N252" s="197"/>
      <c r="O252" s="197"/>
      <c r="P252" s="198">
        <f>P253+P294+P307+P321+P348+P352</f>
        <v>0</v>
      </c>
      <c r="Q252" s="197"/>
      <c r="R252" s="198">
        <f>R253+R294+R307+R321+R348+R352</f>
        <v>1.0851984000000001</v>
      </c>
      <c r="S252" s="197"/>
      <c r="T252" s="199">
        <f>T253+T294+T307+T321+T348+T352</f>
        <v>0.39600000000000002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0" t="s">
        <v>85</v>
      </c>
      <c r="AT252" s="201" t="s">
        <v>74</v>
      </c>
      <c r="AU252" s="201" t="s">
        <v>75</v>
      </c>
      <c r="AY252" s="200" t="s">
        <v>140</v>
      </c>
      <c r="BK252" s="202">
        <f>BK253+BK294+BK307+BK321+BK348+BK352</f>
        <v>0</v>
      </c>
    </row>
    <row r="253" s="12" customFormat="1" ht="22.8" customHeight="1">
      <c r="A253" s="12"/>
      <c r="B253" s="189"/>
      <c r="C253" s="190"/>
      <c r="D253" s="191" t="s">
        <v>74</v>
      </c>
      <c r="E253" s="203" t="s">
        <v>1077</v>
      </c>
      <c r="F253" s="203" t="s">
        <v>1078</v>
      </c>
      <c r="G253" s="190"/>
      <c r="H253" s="190"/>
      <c r="I253" s="193"/>
      <c r="J253" s="204">
        <f>BK253</f>
        <v>0</v>
      </c>
      <c r="K253" s="190"/>
      <c r="L253" s="195"/>
      <c r="M253" s="196"/>
      <c r="N253" s="197"/>
      <c r="O253" s="197"/>
      <c r="P253" s="198">
        <f>SUM(P254:P293)</f>
        <v>0</v>
      </c>
      <c r="Q253" s="197"/>
      <c r="R253" s="198">
        <f>SUM(R254:R293)</f>
        <v>0</v>
      </c>
      <c r="S253" s="197"/>
      <c r="T253" s="199">
        <f>SUM(T254:T293)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0" t="s">
        <v>85</v>
      </c>
      <c r="AT253" s="201" t="s">
        <v>74</v>
      </c>
      <c r="AU253" s="201" t="s">
        <v>83</v>
      </c>
      <c r="AY253" s="200" t="s">
        <v>140</v>
      </c>
      <c r="BK253" s="202">
        <f>SUM(BK254:BK293)</f>
        <v>0</v>
      </c>
    </row>
    <row r="254" s="2" customFormat="1" ht="16.5" customHeight="1">
      <c r="A254" s="39"/>
      <c r="B254" s="40"/>
      <c r="C254" s="205" t="s">
        <v>462</v>
      </c>
      <c r="D254" s="205" t="s">
        <v>143</v>
      </c>
      <c r="E254" s="206" t="s">
        <v>1079</v>
      </c>
      <c r="F254" s="207" t="s">
        <v>1080</v>
      </c>
      <c r="G254" s="208" t="s">
        <v>146</v>
      </c>
      <c r="H254" s="209">
        <v>205.19999999999999</v>
      </c>
      <c r="I254" s="210"/>
      <c r="J254" s="211">
        <f>ROUND(I254*H254,2)</f>
        <v>0</v>
      </c>
      <c r="K254" s="207" t="s">
        <v>147</v>
      </c>
      <c r="L254" s="45"/>
      <c r="M254" s="212" t="s">
        <v>19</v>
      </c>
      <c r="N254" s="213" t="s">
        <v>46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195</v>
      </c>
      <c r="AT254" s="216" t="s">
        <v>143</v>
      </c>
      <c r="AU254" s="216" t="s">
        <v>85</v>
      </c>
      <c r="AY254" s="18" t="s">
        <v>140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83</v>
      </c>
      <c r="BK254" s="217">
        <f>ROUND(I254*H254,2)</f>
        <v>0</v>
      </c>
      <c r="BL254" s="18" t="s">
        <v>195</v>
      </c>
      <c r="BM254" s="216" t="s">
        <v>453</v>
      </c>
    </row>
    <row r="255" s="2" customFormat="1">
      <c r="A255" s="39"/>
      <c r="B255" s="40"/>
      <c r="C255" s="41"/>
      <c r="D255" s="218" t="s">
        <v>149</v>
      </c>
      <c r="E255" s="41"/>
      <c r="F255" s="219" t="s">
        <v>1081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149</v>
      </c>
      <c r="AU255" s="18" t="s">
        <v>85</v>
      </c>
    </row>
    <row r="256" s="2" customFormat="1">
      <c r="A256" s="39"/>
      <c r="B256" s="40"/>
      <c r="C256" s="41"/>
      <c r="D256" s="223" t="s">
        <v>151</v>
      </c>
      <c r="E256" s="41"/>
      <c r="F256" s="224" t="s">
        <v>1082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151</v>
      </c>
      <c r="AU256" s="18" t="s">
        <v>85</v>
      </c>
    </row>
    <row r="257" s="13" customFormat="1">
      <c r="A257" s="13"/>
      <c r="B257" s="225"/>
      <c r="C257" s="226"/>
      <c r="D257" s="218" t="s">
        <v>153</v>
      </c>
      <c r="E257" s="227" t="s">
        <v>19</v>
      </c>
      <c r="F257" s="228" t="s">
        <v>967</v>
      </c>
      <c r="G257" s="226"/>
      <c r="H257" s="229">
        <v>205.19999999999999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153</v>
      </c>
      <c r="AU257" s="235" t="s">
        <v>85</v>
      </c>
      <c r="AV257" s="13" t="s">
        <v>85</v>
      </c>
      <c r="AW257" s="13" t="s">
        <v>34</v>
      </c>
      <c r="AX257" s="13" t="s">
        <v>75</v>
      </c>
      <c r="AY257" s="235" t="s">
        <v>140</v>
      </c>
    </row>
    <row r="258" s="14" customFormat="1">
      <c r="A258" s="14"/>
      <c r="B258" s="236"/>
      <c r="C258" s="237"/>
      <c r="D258" s="218" t="s">
        <v>153</v>
      </c>
      <c r="E258" s="238" t="s">
        <v>19</v>
      </c>
      <c r="F258" s="239" t="s">
        <v>155</v>
      </c>
      <c r="G258" s="237"/>
      <c r="H258" s="240">
        <v>205.19999999999999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153</v>
      </c>
      <c r="AU258" s="246" t="s">
        <v>85</v>
      </c>
      <c r="AV258" s="14" t="s">
        <v>148</v>
      </c>
      <c r="AW258" s="14" t="s">
        <v>34</v>
      </c>
      <c r="AX258" s="14" t="s">
        <v>83</v>
      </c>
      <c r="AY258" s="246" t="s">
        <v>140</v>
      </c>
    </row>
    <row r="259" s="2" customFormat="1" ht="16.5" customHeight="1">
      <c r="A259" s="39"/>
      <c r="B259" s="40"/>
      <c r="C259" s="205" t="s">
        <v>269</v>
      </c>
      <c r="D259" s="205" t="s">
        <v>143</v>
      </c>
      <c r="E259" s="206" t="s">
        <v>1083</v>
      </c>
      <c r="F259" s="207" t="s">
        <v>1084</v>
      </c>
      <c r="G259" s="208" t="s">
        <v>146</v>
      </c>
      <c r="H259" s="209">
        <v>21.780000000000001</v>
      </c>
      <c r="I259" s="210"/>
      <c r="J259" s="211">
        <f>ROUND(I259*H259,2)</f>
        <v>0</v>
      </c>
      <c r="K259" s="207" t="s">
        <v>147</v>
      </c>
      <c r="L259" s="45"/>
      <c r="M259" s="212" t="s">
        <v>19</v>
      </c>
      <c r="N259" s="213" t="s">
        <v>46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195</v>
      </c>
      <c r="AT259" s="216" t="s">
        <v>143</v>
      </c>
      <c r="AU259" s="216" t="s">
        <v>85</v>
      </c>
      <c r="AY259" s="18" t="s">
        <v>140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83</v>
      </c>
      <c r="BK259" s="217">
        <f>ROUND(I259*H259,2)</f>
        <v>0</v>
      </c>
      <c r="BL259" s="18" t="s">
        <v>195</v>
      </c>
      <c r="BM259" s="216" t="s">
        <v>455</v>
      </c>
    </row>
    <row r="260" s="2" customFormat="1">
      <c r="A260" s="39"/>
      <c r="B260" s="40"/>
      <c r="C260" s="41"/>
      <c r="D260" s="218" t="s">
        <v>149</v>
      </c>
      <c r="E260" s="41"/>
      <c r="F260" s="219" t="s">
        <v>1085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149</v>
      </c>
      <c r="AU260" s="18" t="s">
        <v>85</v>
      </c>
    </row>
    <row r="261" s="2" customFormat="1">
      <c r="A261" s="39"/>
      <c r="B261" s="40"/>
      <c r="C261" s="41"/>
      <c r="D261" s="223" t="s">
        <v>151</v>
      </c>
      <c r="E261" s="41"/>
      <c r="F261" s="224" t="s">
        <v>1086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151</v>
      </c>
      <c r="AU261" s="18" t="s">
        <v>85</v>
      </c>
    </row>
    <row r="262" s="13" customFormat="1">
      <c r="A262" s="13"/>
      <c r="B262" s="225"/>
      <c r="C262" s="226"/>
      <c r="D262" s="218" t="s">
        <v>153</v>
      </c>
      <c r="E262" s="227" t="s">
        <v>19</v>
      </c>
      <c r="F262" s="228" t="s">
        <v>1087</v>
      </c>
      <c r="G262" s="226"/>
      <c r="H262" s="229">
        <v>21.780000000000001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153</v>
      </c>
      <c r="AU262" s="235" t="s">
        <v>85</v>
      </c>
      <c r="AV262" s="13" t="s">
        <v>85</v>
      </c>
      <c r="AW262" s="13" t="s">
        <v>34</v>
      </c>
      <c r="AX262" s="13" t="s">
        <v>75</v>
      </c>
      <c r="AY262" s="235" t="s">
        <v>140</v>
      </c>
    </row>
    <row r="263" s="14" customFormat="1">
      <c r="A263" s="14"/>
      <c r="B263" s="236"/>
      <c r="C263" s="237"/>
      <c r="D263" s="218" t="s">
        <v>153</v>
      </c>
      <c r="E263" s="238" t="s">
        <v>19</v>
      </c>
      <c r="F263" s="239" t="s">
        <v>155</v>
      </c>
      <c r="G263" s="237"/>
      <c r="H263" s="240">
        <v>21.780000000000001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153</v>
      </c>
      <c r="AU263" s="246" t="s">
        <v>85</v>
      </c>
      <c r="AV263" s="14" t="s">
        <v>148</v>
      </c>
      <c r="AW263" s="14" t="s">
        <v>34</v>
      </c>
      <c r="AX263" s="14" t="s">
        <v>83</v>
      </c>
      <c r="AY263" s="246" t="s">
        <v>140</v>
      </c>
    </row>
    <row r="264" s="2" customFormat="1" ht="16.5" customHeight="1">
      <c r="A264" s="39"/>
      <c r="B264" s="40"/>
      <c r="C264" s="247" t="s">
        <v>468</v>
      </c>
      <c r="D264" s="247" t="s">
        <v>244</v>
      </c>
      <c r="E264" s="248" t="s">
        <v>1088</v>
      </c>
      <c r="F264" s="249" t="s">
        <v>1089</v>
      </c>
      <c r="G264" s="250" t="s">
        <v>189</v>
      </c>
      <c r="H264" s="251">
        <v>0.112</v>
      </c>
      <c r="I264" s="252"/>
      <c r="J264" s="253">
        <f>ROUND(I264*H264,2)</f>
        <v>0</v>
      </c>
      <c r="K264" s="249" t="s">
        <v>147</v>
      </c>
      <c r="L264" s="254"/>
      <c r="M264" s="255" t="s">
        <v>19</v>
      </c>
      <c r="N264" s="256" t="s">
        <v>46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247</v>
      </c>
      <c r="AT264" s="216" t="s">
        <v>244</v>
      </c>
      <c r="AU264" s="216" t="s">
        <v>85</v>
      </c>
      <c r="AY264" s="18" t="s">
        <v>140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83</v>
      </c>
      <c r="BK264" s="217">
        <f>ROUND(I264*H264,2)</f>
        <v>0</v>
      </c>
      <c r="BL264" s="18" t="s">
        <v>195</v>
      </c>
      <c r="BM264" s="216" t="s">
        <v>456</v>
      </c>
    </row>
    <row r="265" s="2" customFormat="1">
      <c r="A265" s="39"/>
      <c r="B265" s="40"/>
      <c r="C265" s="41"/>
      <c r="D265" s="218" t="s">
        <v>149</v>
      </c>
      <c r="E265" s="41"/>
      <c r="F265" s="219" t="s">
        <v>1089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149</v>
      </c>
      <c r="AU265" s="18" t="s">
        <v>85</v>
      </c>
    </row>
    <row r="266" s="13" customFormat="1">
      <c r="A266" s="13"/>
      <c r="B266" s="225"/>
      <c r="C266" s="226"/>
      <c r="D266" s="218" t="s">
        <v>153</v>
      </c>
      <c r="E266" s="227" t="s">
        <v>19</v>
      </c>
      <c r="F266" s="228" t="s">
        <v>1090</v>
      </c>
      <c r="G266" s="226"/>
      <c r="H266" s="229">
        <v>0.112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153</v>
      </c>
      <c r="AU266" s="235" t="s">
        <v>85</v>
      </c>
      <c r="AV266" s="13" t="s">
        <v>85</v>
      </c>
      <c r="AW266" s="13" t="s">
        <v>34</v>
      </c>
      <c r="AX266" s="13" t="s">
        <v>75</v>
      </c>
      <c r="AY266" s="235" t="s">
        <v>140</v>
      </c>
    </row>
    <row r="267" s="14" customFormat="1">
      <c r="A267" s="14"/>
      <c r="B267" s="236"/>
      <c r="C267" s="237"/>
      <c r="D267" s="218" t="s">
        <v>153</v>
      </c>
      <c r="E267" s="238" t="s">
        <v>19</v>
      </c>
      <c r="F267" s="239" t="s">
        <v>155</v>
      </c>
      <c r="G267" s="237"/>
      <c r="H267" s="240">
        <v>0.112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153</v>
      </c>
      <c r="AU267" s="246" t="s">
        <v>85</v>
      </c>
      <c r="AV267" s="14" t="s">
        <v>148</v>
      </c>
      <c r="AW267" s="14" t="s">
        <v>34</v>
      </c>
      <c r="AX267" s="14" t="s">
        <v>83</v>
      </c>
      <c r="AY267" s="246" t="s">
        <v>140</v>
      </c>
    </row>
    <row r="268" s="2" customFormat="1" ht="16.5" customHeight="1">
      <c r="A268" s="39"/>
      <c r="B268" s="40"/>
      <c r="C268" s="205" t="s">
        <v>274</v>
      </c>
      <c r="D268" s="205" t="s">
        <v>143</v>
      </c>
      <c r="E268" s="206" t="s">
        <v>1091</v>
      </c>
      <c r="F268" s="207" t="s">
        <v>1092</v>
      </c>
      <c r="G268" s="208" t="s">
        <v>146</v>
      </c>
      <c r="H268" s="209">
        <v>205.19999999999999</v>
      </c>
      <c r="I268" s="210"/>
      <c r="J268" s="211">
        <f>ROUND(I268*H268,2)</f>
        <v>0</v>
      </c>
      <c r="K268" s="207" t="s">
        <v>147</v>
      </c>
      <c r="L268" s="45"/>
      <c r="M268" s="212" t="s">
        <v>19</v>
      </c>
      <c r="N268" s="213" t="s">
        <v>46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195</v>
      </c>
      <c r="AT268" s="216" t="s">
        <v>143</v>
      </c>
      <c r="AU268" s="216" t="s">
        <v>85</v>
      </c>
      <c r="AY268" s="18" t="s">
        <v>140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83</v>
      </c>
      <c r="BK268" s="217">
        <f>ROUND(I268*H268,2)</f>
        <v>0</v>
      </c>
      <c r="BL268" s="18" t="s">
        <v>195</v>
      </c>
      <c r="BM268" s="216" t="s">
        <v>458</v>
      </c>
    </row>
    <row r="269" s="2" customFormat="1">
      <c r="A269" s="39"/>
      <c r="B269" s="40"/>
      <c r="C269" s="41"/>
      <c r="D269" s="218" t="s">
        <v>149</v>
      </c>
      <c r="E269" s="41"/>
      <c r="F269" s="219" t="s">
        <v>1093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149</v>
      </c>
      <c r="AU269" s="18" t="s">
        <v>85</v>
      </c>
    </row>
    <row r="270" s="2" customFormat="1">
      <c r="A270" s="39"/>
      <c r="B270" s="40"/>
      <c r="C270" s="41"/>
      <c r="D270" s="223" t="s">
        <v>151</v>
      </c>
      <c r="E270" s="41"/>
      <c r="F270" s="224" t="s">
        <v>1094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151</v>
      </c>
      <c r="AU270" s="18" t="s">
        <v>85</v>
      </c>
    </row>
    <row r="271" s="13" customFormat="1">
      <c r="A271" s="13"/>
      <c r="B271" s="225"/>
      <c r="C271" s="226"/>
      <c r="D271" s="218" t="s">
        <v>153</v>
      </c>
      <c r="E271" s="227" t="s">
        <v>19</v>
      </c>
      <c r="F271" s="228" t="s">
        <v>967</v>
      </c>
      <c r="G271" s="226"/>
      <c r="H271" s="229">
        <v>205.19999999999999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153</v>
      </c>
      <c r="AU271" s="235" t="s">
        <v>85</v>
      </c>
      <c r="AV271" s="13" t="s">
        <v>85</v>
      </c>
      <c r="AW271" s="13" t="s">
        <v>34</v>
      </c>
      <c r="AX271" s="13" t="s">
        <v>75</v>
      </c>
      <c r="AY271" s="235" t="s">
        <v>140</v>
      </c>
    </row>
    <row r="272" s="14" customFormat="1">
      <c r="A272" s="14"/>
      <c r="B272" s="236"/>
      <c r="C272" s="237"/>
      <c r="D272" s="218" t="s">
        <v>153</v>
      </c>
      <c r="E272" s="238" t="s">
        <v>19</v>
      </c>
      <c r="F272" s="239" t="s">
        <v>155</v>
      </c>
      <c r="G272" s="237"/>
      <c r="H272" s="240">
        <v>205.19999999999999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153</v>
      </c>
      <c r="AU272" s="246" t="s">
        <v>85</v>
      </c>
      <c r="AV272" s="14" t="s">
        <v>148</v>
      </c>
      <c r="AW272" s="14" t="s">
        <v>34</v>
      </c>
      <c r="AX272" s="14" t="s">
        <v>83</v>
      </c>
      <c r="AY272" s="246" t="s">
        <v>140</v>
      </c>
    </row>
    <row r="273" s="2" customFormat="1" ht="24.15" customHeight="1">
      <c r="A273" s="39"/>
      <c r="B273" s="40"/>
      <c r="C273" s="247" t="s">
        <v>488</v>
      </c>
      <c r="D273" s="247" t="s">
        <v>244</v>
      </c>
      <c r="E273" s="248" t="s">
        <v>1095</v>
      </c>
      <c r="F273" s="249" t="s">
        <v>1096</v>
      </c>
      <c r="G273" s="250" t="s">
        <v>146</v>
      </c>
      <c r="H273" s="251">
        <v>239.161</v>
      </c>
      <c r="I273" s="252"/>
      <c r="J273" s="253">
        <f>ROUND(I273*H273,2)</f>
        <v>0</v>
      </c>
      <c r="K273" s="249" t="s">
        <v>147</v>
      </c>
      <c r="L273" s="254"/>
      <c r="M273" s="255" t="s">
        <v>19</v>
      </c>
      <c r="N273" s="256" t="s">
        <v>46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247</v>
      </c>
      <c r="AT273" s="216" t="s">
        <v>244</v>
      </c>
      <c r="AU273" s="216" t="s">
        <v>85</v>
      </c>
      <c r="AY273" s="18" t="s">
        <v>140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83</v>
      </c>
      <c r="BK273" s="217">
        <f>ROUND(I273*H273,2)</f>
        <v>0</v>
      </c>
      <c r="BL273" s="18" t="s">
        <v>195</v>
      </c>
      <c r="BM273" s="216" t="s">
        <v>460</v>
      </c>
    </row>
    <row r="274" s="2" customFormat="1">
      <c r="A274" s="39"/>
      <c r="B274" s="40"/>
      <c r="C274" s="41"/>
      <c r="D274" s="218" t="s">
        <v>149</v>
      </c>
      <c r="E274" s="41"/>
      <c r="F274" s="219" t="s">
        <v>1096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149</v>
      </c>
      <c r="AU274" s="18" t="s">
        <v>85</v>
      </c>
    </row>
    <row r="275" s="2" customFormat="1" ht="16.5" customHeight="1">
      <c r="A275" s="39"/>
      <c r="B275" s="40"/>
      <c r="C275" s="205" t="s">
        <v>281</v>
      </c>
      <c r="D275" s="205" t="s">
        <v>143</v>
      </c>
      <c r="E275" s="206" t="s">
        <v>1097</v>
      </c>
      <c r="F275" s="207" t="s">
        <v>1098</v>
      </c>
      <c r="G275" s="208" t="s">
        <v>146</v>
      </c>
      <c r="H275" s="209">
        <v>21.780000000000001</v>
      </c>
      <c r="I275" s="210"/>
      <c r="J275" s="211">
        <f>ROUND(I275*H275,2)</f>
        <v>0</v>
      </c>
      <c r="K275" s="207" t="s">
        <v>147</v>
      </c>
      <c r="L275" s="45"/>
      <c r="M275" s="212" t="s">
        <v>19</v>
      </c>
      <c r="N275" s="213" t="s">
        <v>46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195</v>
      </c>
      <c r="AT275" s="216" t="s">
        <v>143</v>
      </c>
      <c r="AU275" s="216" t="s">
        <v>85</v>
      </c>
      <c r="AY275" s="18" t="s">
        <v>140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83</v>
      </c>
      <c r="BK275" s="217">
        <f>ROUND(I275*H275,2)</f>
        <v>0</v>
      </c>
      <c r="BL275" s="18" t="s">
        <v>195</v>
      </c>
      <c r="BM275" s="216" t="s">
        <v>463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1099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85</v>
      </c>
    </row>
    <row r="277" s="2" customFormat="1">
      <c r="A277" s="39"/>
      <c r="B277" s="40"/>
      <c r="C277" s="41"/>
      <c r="D277" s="223" t="s">
        <v>151</v>
      </c>
      <c r="E277" s="41"/>
      <c r="F277" s="224" t="s">
        <v>1100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151</v>
      </c>
      <c r="AU277" s="18" t="s">
        <v>85</v>
      </c>
    </row>
    <row r="278" s="13" customFormat="1">
      <c r="A278" s="13"/>
      <c r="B278" s="225"/>
      <c r="C278" s="226"/>
      <c r="D278" s="218" t="s">
        <v>153</v>
      </c>
      <c r="E278" s="227" t="s">
        <v>19</v>
      </c>
      <c r="F278" s="228" t="s">
        <v>1087</v>
      </c>
      <c r="G278" s="226"/>
      <c r="H278" s="229">
        <v>21.780000000000001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153</v>
      </c>
      <c r="AU278" s="235" t="s">
        <v>85</v>
      </c>
      <c r="AV278" s="13" t="s">
        <v>85</v>
      </c>
      <c r="AW278" s="13" t="s">
        <v>34</v>
      </c>
      <c r="AX278" s="13" t="s">
        <v>75</v>
      </c>
      <c r="AY278" s="235" t="s">
        <v>140</v>
      </c>
    </row>
    <row r="279" s="14" customFormat="1">
      <c r="A279" s="14"/>
      <c r="B279" s="236"/>
      <c r="C279" s="237"/>
      <c r="D279" s="218" t="s">
        <v>153</v>
      </c>
      <c r="E279" s="238" t="s">
        <v>19</v>
      </c>
      <c r="F279" s="239" t="s">
        <v>155</v>
      </c>
      <c r="G279" s="237"/>
      <c r="H279" s="240">
        <v>21.780000000000001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153</v>
      </c>
      <c r="AU279" s="246" t="s">
        <v>85</v>
      </c>
      <c r="AV279" s="14" t="s">
        <v>148</v>
      </c>
      <c r="AW279" s="14" t="s">
        <v>34</v>
      </c>
      <c r="AX279" s="14" t="s">
        <v>83</v>
      </c>
      <c r="AY279" s="246" t="s">
        <v>140</v>
      </c>
    </row>
    <row r="280" s="2" customFormat="1" ht="24.15" customHeight="1">
      <c r="A280" s="39"/>
      <c r="B280" s="40"/>
      <c r="C280" s="247" t="s">
        <v>566</v>
      </c>
      <c r="D280" s="247" t="s">
        <v>244</v>
      </c>
      <c r="E280" s="248" t="s">
        <v>1095</v>
      </c>
      <c r="F280" s="249" t="s">
        <v>1096</v>
      </c>
      <c r="G280" s="250" t="s">
        <v>146</v>
      </c>
      <c r="H280" s="251">
        <v>26.593</v>
      </c>
      <c r="I280" s="252"/>
      <c r="J280" s="253">
        <f>ROUND(I280*H280,2)</f>
        <v>0</v>
      </c>
      <c r="K280" s="249" t="s">
        <v>147</v>
      </c>
      <c r="L280" s="254"/>
      <c r="M280" s="255" t="s">
        <v>19</v>
      </c>
      <c r="N280" s="256" t="s">
        <v>46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247</v>
      </c>
      <c r="AT280" s="216" t="s">
        <v>244</v>
      </c>
      <c r="AU280" s="216" t="s">
        <v>85</v>
      </c>
      <c r="AY280" s="18" t="s">
        <v>140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83</v>
      </c>
      <c r="BK280" s="217">
        <f>ROUND(I280*H280,2)</f>
        <v>0</v>
      </c>
      <c r="BL280" s="18" t="s">
        <v>195</v>
      </c>
      <c r="BM280" s="216" t="s">
        <v>466</v>
      </c>
    </row>
    <row r="281" s="2" customFormat="1">
      <c r="A281" s="39"/>
      <c r="B281" s="40"/>
      <c r="C281" s="41"/>
      <c r="D281" s="218" t="s">
        <v>149</v>
      </c>
      <c r="E281" s="41"/>
      <c r="F281" s="219" t="s">
        <v>1096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149</v>
      </c>
      <c r="AU281" s="18" t="s">
        <v>85</v>
      </c>
    </row>
    <row r="282" s="2" customFormat="1" ht="16.5" customHeight="1">
      <c r="A282" s="39"/>
      <c r="B282" s="40"/>
      <c r="C282" s="205" t="s">
        <v>289</v>
      </c>
      <c r="D282" s="205" t="s">
        <v>143</v>
      </c>
      <c r="E282" s="206" t="s">
        <v>1101</v>
      </c>
      <c r="F282" s="207" t="s">
        <v>1102</v>
      </c>
      <c r="G282" s="208" t="s">
        <v>268</v>
      </c>
      <c r="H282" s="209">
        <v>268</v>
      </c>
      <c r="I282" s="210"/>
      <c r="J282" s="211">
        <f>ROUND(I282*H282,2)</f>
        <v>0</v>
      </c>
      <c r="K282" s="207" t="s">
        <v>147</v>
      </c>
      <c r="L282" s="45"/>
      <c r="M282" s="212" t="s">
        <v>19</v>
      </c>
      <c r="N282" s="213" t="s">
        <v>46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195</v>
      </c>
      <c r="AT282" s="216" t="s">
        <v>143</v>
      </c>
      <c r="AU282" s="216" t="s">
        <v>85</v>
      </c>
      <c r="AY282" s="18" t="s">
        <v>140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83</v>
      </c>
      <c r="BK282" s="217">
        <f>ROUND(I282*H282,2)</f>
        <v>0</v>
      </c>
      <c r="BL282" s="18" t="s">
        <v>195</v>
      </c>
      <c r="BM282" s="216" t="s">
        <v>470</v>
      </c>
    </row>
    <row r="283" s="2" customFormat="1">
      <c r="A283" s="39"/>
      <c r="B283" s="40"/>
      <c r="C283" s="41"/>
      <c r="D283" s="218" t="s">
        <v>149</v>
      </c>
      <c r="E283" s="41"/>
      <c r="F283" s="219" t="s">
        <v>1103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149</v>
      </c>
      <c r="AU283" s="18" t="s">
        <v>85</v>
      </c>
    </row>
    <row r="284" s="2" customFormat="1">
      <c r="A284" s="39"/>
      <c r="B284" s="40"/>
      <c r="C284" s="41"/>
      <c r="D284" s="223" t="s">
        <v>151</v>
      </c>
      <c r="E284" s="41"/>
      <c r="F284" s="224" t="s">
        <v>1104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151</v>
      </c>
      <c r="AU284" s="18" t="s">
        <v>85</v>
      </c>
    </row>
    <row r="285" s="13" customFormat="1">
      <c r="A285" s="13"/>
      <c r="B285" s="225"/>
      <c r="C285" s="226"/>
      <c r="D285" s="218" t="s">
        <v>153</v>
      </c>
      <c r="E285" s="227" t="s">
        <v>19</v>
      </c>
      <c r="F285" s="228" t="s">
        <v>1105</v>
      </c>
      <c r="G285" s="226"/>
      <c r="H285" s="229">
        <v>268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153</v>
      </c>
      <c r="AU285" s="235" t="s">
        <v>85</v>
      </c>
      <c r="AV285" s="13" t="s">
        <v>85</v>
      </c>
      <c r="AW285" s="13" t="s">
        <v>34</v>
      </c>
      <c r="AX285" s="13" t="s">
        <v>75</v>
      </c>
      <c r="AY285" s="235" t="s">
        <v>140</v>
      </c>
    </row>
    <row r="286" s="14" customFormat="1">
      <c r="A286" s="14"/>
      <c r="B286" s="236"/>
      <c r="C286" s="237"/>
      <c r="D286" s="218" t="s">
        <v>153</v>
      </c>
      <c r="E286" s="238" t="s">
        <v>19</v>
      </c>
      <c r="F286" s="239" t="s">
        <v>155</v>
      </c>
      <c r="G286" s="237"/>
      <c r="H286" s="240">
        <v>268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153</v>
      </c>
      <c r="AU286" s="246" t="s">
        <v>85</v>
      </c>
      <c r="AV286" s="14" t="s">
        <v>148</v>
      </c>
      <c r="AW286" s="14" t="s">
        <v>34</v>
      </c>
      <c r="AX286" s="14" t="s">
        <v>83</v>
      </c>
      <c r="AY286" s="246" t="s">
        <v>140</v>
      </c>
    </row>
    <row r="287" s="2" customFormat="1" ht="16.5" customHeight="1">
      <c r="A287" s="39"/>
      <c r="B287" s="40"/>
      <c r="C287" s="247" t="s">
        <v>370</v>
      </c>
      <c r="D287" s="247" t="s">
        <v>244</v>
      </c>
      <c r="E287" s="248" t="s">
        <v>1106</v>
      </c>
      <c r="F287" s="249" t="s">
        <v>1107</v>
      </c>
      <c r="G287" s="250" t="s">
        <v>268</v>
      </c>
      <c r="H287" s="251">
        <v>281.39999999999998</v>
      </c>
      <c r="I287" s="252"/>
      <c r="J287" s="253">
        <f>ROUND(I287*H287,2)</f>
        <v>0</v>
      </c>
      <c r="K287" s="249" t="s">
        <v>147</v>
      </c>
      <c r="L287" s="254"/>
      <c r="M287" s="255" t="s">
        <v>19</v>
      </c>
      <c r="N287" s="256" t="s">
        <v>46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247</v>
      </c>
      <c r="AT287" s="216" t="s">
        <v>244</v>
      </c>
      <c r="AU287" s="216" t="s">
        <v>85</v>
      </c>
      <c r="AY287" s="18" t="s">
        <v>140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83</v>
      </c>
      <c r="BK287" s="217">
        <f>ROUND(I287*H287,2)</f>
        <v>0</v>
      </c>
      <c r="BL287" s="18" t="s">
        <v>195</v>
      </c>
      <c r="BM287" s="216" t="s">
        <v>481</v>
      </c>
    </row>
    <row r="288" s="2" customFormat="1">
      <c r="A288" s="39"/>
      <c r="B288" s="40"/>
      <c r="C288" s="41"/>
      <c r="D288" s="218" t="s">
        <v>149</v>
      </c>
      <c r="E288" s="41"/>
      <c r="F288" s="219" t="s">
        <v>1107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149</v>
      </c>
      <c r="AU288" s="18" t="s">
        <v>85</v>
      </c>
    </row>
    <row r="289" s="13" customFormat="1">
      <c r="A289" s="13"/>
      <c r="B289" s="225"/>
      <c r="C289" s="226"/>
      <c r="D289" s="218" t="s">
        <v>153</v>
      </c>
      <c r="E289" s="227" t="s">
        <v>19</v>
      </c>
      <c r="F289" s="228" t="s">
        <v>1108</v>
      </c>
      <c r="G289" s="226"/>
      <c r="H289" s="229">
        <v>281.39999999999998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153</v>
      </c>
      <c r="AU289" s="235" t="s">
        <v>85</v>
      </c>
      <c r="AV289" s="13" t="s">
        <v>85</v>
      </c>
      <c r="AW289" s="13" t="s">
        <v>34</v>
      </c>
      <c r="AX289" s="13" t="s">
        <v>75</v>
      </c>
      <c r="AY289" s="235" t="s">
        <v>140</v>
      </c>
    </row>
    <row r="290" s="14" customFormat="1">
      <c r="A290" s="14"/>
      <c r="B290" s="236"/>
      <c r="C290" s="237"/>
      <c r="D290" s="218" t="s">
        <v>153</v>
      </c>
      <c r="E290" s="238" t="s">
        <v>19</v>
      </c>
      <c r="F290" s="239" t="s">
        <v>155</v>
      </c>
      <c r="G290" s="237"/>
      <c r="H290" s="240">
        <v>281.39999999999998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153</v>
      </c>
      <c r="AU290" s="246" t="s">
        <v>85</v>
      </c>
      <c r="AV290" s="14" t="s">
        <v>148</v>
      </c>
      <c r="AW290" s="14" t="s">
        <v>34</v>
      </c>
      <c r="AX290" s="14" t="s">
        <v>83</v>
      </c>
      <c r="AY290" s="246" t="s">
        <v>140</v>
      </c>
    </row>
    <row r="291" s="2" customFormat="1" ht="21.75" customHeight="1">
      <c r="A291" s="39"/>
      <c r="B291" s="40"/>
      <c r="C291" s="205" t="s">
        <v>295</v>
      </c>
      <c r="D291" s="205" t="s">
        <v>143</v>
      </c>
      <c r="E291" s="206" t="s">
        <v>1109</v>
      </c>
      <c r="F291" s="207" t="s">
        <v>1110</v>
      </c>
      <c r="G291" s="208" t="s">
        <v>189</v>
      </c>
      <c r="H291" s="209">
        <v>1.748</v>
      </c>
      <c r="I291" s="210"/>
      <c r="J291" s="211">
        <f>ROUND(I291*H291,2)</f>
        <v>0</v>
      </c>
      <c r="K291" s="207" t="s">
        <v>147</v>
      </c>
      <c r="L291" s="45"/>
      <c r="M291" s="212" t="s">
        <v>19</v>
      </c>
      <c r="N291" s="213" t="s">
        <v>46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195</v>
      </c>
      <c r="AT291" s="216" t="s">
        <v>143</v>
      </c>
      <c r="AU291" s="216" t="s">
        <v>85</v>
      </c>
      <c r="AY291" s="18" t="s">
        <v>140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83</v>
      </c>
      <c r="BK291" s="217">
        <f>ROUND(I291*H291,2)</f>
        <v>0</v>
      </c>
      <c r="BL291" s="18" t="s">
        <v>195</v>
      </c>
      <c r="BM291" s="216" t="s">
        <v>485</v>
      </c>
    </row>
    <row r="292" s="2" customFormat="1">
      <c r="A292" s="39"/>
      <c r="B292" s="40"/>
      <c r="C292" s="41"/>
      <c r="D292" s="218" t="s">
        <v>149</v>
      </c>
      <c r="E292" s="41"/>
      <c r="F292" s="219" t="s">
        <v>1111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149</v>
      </c>
      <c r="AU292" s="18" t="s">
        <v>85</v>
      </c>
    </row>
    <row r="293" s="2" customFormat="1">
      <c r="A293" s="39"/>
      <c r="B293" s="40"/>
      <c r="C293" s="41"/>
      <c r="D293" s="223" t="s">
        <v>151</v>
      </c>
      <c r="E293" s="41"/>
      <c r="F293" s="224" t="s">
        <v>1112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151</v>
      </c>
      <c r="AU293" s="18" t="s">
        <v>85</v>
      </c>
    </row>
    <row r="294" s="12" customFormat="1" ht="22.8" customHeight="1">
      <c r="A294" s="12"/>
      <c r="B294" s="189"/>
      <c r="C294" s="190"/>
      <c r="D294" s="191" t="s">
        <v>74</v>
      </c>
      <c r="E294" s="203" t="s">
        <v>404</v>
      </c>
      <c r="F294" s="203" t="s">
        <v>405</v>
      </c>
      <c r="G294" s="190"/>
      <c r="H294" s="190"/>
      <c r="I294" s="193"/>
      <c r="J294" s="204">
        <f>BK294</f>
        <v>0</v>
      </c>
      <c r="K294" s="190"/>
      <c r="L294" s="195"/>
      <c r="M294" s="196"/>
      <c r="N294" s="197"/>
      <c r="O294" s="197"/>
      <c r="P294" s="198">
        <f>SUM(P295:P306)</f>
        <v>0</v>
      </c>
      <c r="Q294" s="197"/>
      <c r="R294" s="198">
        <f>SUM(R295:R306)</f>
        <v>0</v>
      </c>
      <c r="S294" s="197"/>
      <c r="T294" s="199">
        <f>SUM(T295:T306)</f>
        <v>0.39600000000000002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0" t="s">
        <v>85</v>
      </c>
      <c r="AT294" s="201" t="s">
        <v>74</v>
      </c>
      <c r="AU294" s="201" t="s">
        <v>83</v>
      </c>
      <c r="AY294" s="200" t="s">
        <v>140</v>
      </c>
      <c r="BK294" s="202">
        <f>SUM(BK295:BK306)</f>
        <v>0</v>
      </c>
    </row>
    <row r="295" s="2" customFormat="1" ht="16.5" customHeight="1">
      <c r="A295" s="39"/>
      <c r="B295" s="40"/>
      <c r="C295" s="205" t="s">
        <v>371</v>
      </c>
      <c r="D295" s="205" t="s">
        <v>143</v>
      </c>
      <c r="E295" s="206" t="s">
        <v>1113</v>
      </c>
      <c r="F295" s="207" t="s">
        <v>1114</v>
      </c>
      <c r="G295" s="208" t="s">
        <v>146</v>
      </c>
      <c r="H295" s="209">
        <v>228.80000000000001</v>
      </c>
      <c r="I295" s="210"/>
      <c r="J295" s="211">
        <f>ROUND(I295*H295,2)</f>
        <v>0</v>
      </c>
      <c r="K295" s="207" t="s">
        <v>147</v>
      </c>
      <c r="L295" s="45"/>
      <c r="M295" s="212" t="s">
        <v>19</v>
      </c>
      <c r="N295" s="213" t="s">
        <v>46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195</v>
      </c>
      <c r="AT295" s="216" t="s">
        <v>143</v>
      </c>
      <c r="AU295" s="216" t="s">
        <v>85</v>
      </c>
      <c r="AY295" s="18" t="s">
        <v>140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83</v>
      </c>
      <c r="BK295" s="217">
        <f>ROUND(I295*H295,2)</f>
        <v>0</v>
      </c>
      <c r="BL295" s="18" t="s">
        <v>195</v>
      </c>
      <c r="BM295" s="216" t="s">
        <v>491</v>
      </c>
    </row>
    <row r="296" s="2" customFormat="1">
      <c r="A296" s="39"/>
      <c r="B296" s="40"/>
      <c r="C296" s="41"/>
      <c r="D296" s="218" t="s">
        <v>149</v>
      </c>
      <c r="E296" s="41"/>
      <c r="F296" s="219" t="s">
        <v>1115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149</v>
      </c>
      <c r="AU296" s="18" t="s">
        <v>85</v>
      </c>
    </row>
    <row r="297" s="2" customFormat="1">
      <c r="A297" s="39"/>
      <c r="B297" s="40"/>
      <c r="C297" s="41"/>
      <c r="D297" s="223" t="s">
        <v>151</v>
      </c>
      <c r="E297" s="41"/>
      <c r="F297" s="224" t="s">
        <v>1116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151</v>
      </c>
      <c r="AU297" s="18" t="s">
        <v>85</v>
      </c>
    </row>
    <row r="298" s="2" customFormat="1">
      <c r="A298" s="39"/>
      <c r="B298" s="40"/>
      <c r="C298" s="41"/>
      <c r="D298" s="218" t="s">
        <v>258</v>
      </c>
      <c r="E298" s="41"/>
      <c r="F298" s="257" t="s">
        <v>1117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258</v>
      </c>
      <c r="AU298" s="18" t="s">
        <v>85</v>
      </c>
    </row>
    <row r="299" s="13" customFormat="1">
      <c r="A299" s="13"/>
      <c r="B299" s="225"/>
      <c r="C299" s="226"/>
      <c r="D299" s="218" t="s">
        <v>153</v>
      </c>
      <c r="E299" s="227" t="s">
        <v>19</v>
      </c>
      <c r="F299" s="228" t="s">
        <v>1118</v>
      </c>
      <c r="G299" s="226"/>
      <c r="H299" s="229">
        <v>228.80000000000001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153</v>
      </c>
      <c r="AU299" s="235" t="s">
        <v>85</v>
      </c>
      <c r="AV299" s="13" t="s">
        <v>85</v>
      </c>
      <c r="AW299" s="13" t="s">
        <v>34</v>
      </c>
      <c r="AX299" s="13" t="s">
        <v>83</v>
      </c>
      <c r="AY299" s="235" t="s">
        <v>140</v>
      </c>
    </row>
    <row r="300" s="2" customFormat="1" ht="21.75" customHeight="1">
      <c r="A300" s="39"/>
      <c r="B300" s="40"/>
      <c r="C300" s="205" t="s">
        <v>303</v>
      </c>
      <c r="D300" s="205" t="s">
        <v>143</v>
      </c>
      <c r="E300" s="206" t="s">
        <v>1119</v>
      </c>
      <c r="F300" s="207" t="s">
        <v>1120</v>
      </c>
      <c r="G300" s="208" t="s">
        <v>146</v>
      </c>
      <c r="H300" s="209">
        <v>67</v>
      </c>
      <c r="I300" s="210"/>
      <c r="J300" s="211">
        <f>ROUND(I300*H300,2)</f>
        <v>0</v>
      </c>
      <c r="K300" s="207" t="s">
        <v>147</v>
      </c>
      <c r="L300" s="45"/>
      <c r="M300" s="212" t="s">
        <v>19</v>
      </c>
      <c r="N300" s="213" t="s">
        <v>46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195</v>
      </c>
      <c r="AT300" s="216" t="s">
        <v>143</v>
      </c>
      <c r="AU300" s="216" t="s">
        <v>85</v>
      </c>
      <c r="AY300" s="18" t="s">
        <v>140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83</v>
      </c>
      <c r="BK300" s="217">
        <f>ROUND(I300*H300,2)</f>
        <v>0</v>
      </c>
      <c r="BL300" s="18" t="s">
        <v>195</v>
      </c>
      <c r="BM300" s="216" t="s">
        <v>498</v>
      </c>
    </row>
    <row r="301" s="2" customFormat="1">
      <c r="A301" s="39"/>
      <c r="B301" s="40"/>
      <c r="C301" s="41"/>
      <c r="D301" s="218" t="s">
        <v>149</v>
      </c>
      <c r="E301" s="41"/>
      <c r="F301" s="219" t="s">
        <v>1121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149</v>
      </c>
      <c r="AU301" s="18" t="s">
        <v>85</v>
      </c>
    </row>
    <row r="302" s="2" customFormat="1">
      <c r="A302" s="39"/>
      <c r="B302" s="40"/>
      <c r="C302" s="41"/>
      <c r="D302" s="223" t="s">
        <v>151</v>
      </c>
      <c r="E302" s="41"/>
      <c r="F302" s="224" t="s">
        <v>1122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151</v>
      </c>
      <c r="AU302" s="18" t="s">
        <v>85</v>
      </c>
    </row>
    <row r="303" s="2" customFormat="1" ht="16.5" customHeight="1">
      <c r="A303" s="39"/>
      <c r="B303" s="40"/>
      <c r="C303" s="205" t="s">
        <v>383</v>
      </c>
      <c r="D303" s="205" t="s">
        <v>143</v>
      </c>
      <c r="E303" s="206" t="s">
        <v>1123</v>
      </c>
      <c r="F303" s="207" t="s">
        <v>1124</v>
      </c>
      <c r="G303" s="208" t="s">
        <v>146</v>
      </c>
      <c r="H303" s="209">
        <v>158.40000000000001</v>
      </c>
      <c r="I303" s="210"/>
      <c r="J303" s="211">
        <f>ROUND(I303*H303,2)</f>
        <v>0</v>
      </c>
      <c r="K303" s="207" t="s">
        <v>147</v>
      </c>
      <c r="L303" s="45"/>
      <c r="M303" s="212" t="s">
        <v>19</v>
      </c>
      <c r="N303" s="213" t="s">
        <v>46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0.0025000000000000001</v>
      </c>
      <c r="T303" s="215">
        <f>S303*H303</f>
        <v>0.39600000000000002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195</v>
      </c>
      <c r="AT303" s="216" t="s">
        <v>143</v>
      </c>
      <c r="AU303" s="216" t="s">
        <v>85</v>
      </c>
      <c r="AY303" s="18" t="s">
        <v>140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83</v>
      </c>
      <c r="BK303" s="217">
        <f>ROUND(I303*H303,2)</f>
        <v>0</v>
      </c>
      <c r="BL303" s="18" t="s">
        <v>195</v>
      </c>
      <c r="BM303" s="216" t="s">
        <v>1125</v>
      </c>
    </row>
    <row r="304" s="2" customFormat="1">
      <c r="A304" s="39"/>
      <c r="B304" s="40"/>
      <c r="C304" s="41"/>
      <c r="D304" s="218" t="s">
        <v>149</v>
      </c>
      <c r="E304" s="41"/>
      <c r="F304" s="219" t="s">
        <v>1126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149</v>
      </c>
      <c r="AU304" s="18" t="s">
        <v>85</v>
      </c>
    </row>
    <row r="305" s="2" customFormat="1">
      <c r="A305" s="39"/>
      <c r="B305" s="40"/>
      <c r="C305" s="41"/>
      <c r="D305" s="223" t="s">
        <v>151</v>
      </c>
      <c r="E305" s="41"/>
      <c r="F305" s="224" t="s">
        <v>1127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151</v>
      </c>
      <c r="AU305" s="18" t="s">
        <v>85</v>
      </c>
    </row>
    <row r="306" s="13" customFormat="1">
      <c r="A306" s="13"/>
      <c r="B306" s="225"/>
      <c r="C306" s="226"/>
      <c r="D306" s="218" t="s">
        <v>153</v>
      </c>
      <c r="E306" s="227" t="s">
        <v>19</v>
      </c>
      <c r="F306" s="228" t="s">
        <v>1015</v>
      </c>
      <c r="G306" s="226"/>
      <c r="H306" s="229">
        <v>158.40000000000001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153</v>
      </c>
      <c r="AU306" s="235" t="s">
        <v>85</v>
      </c>
      <c r="AV306" s="13" t="s">
        <v>85</v>
      </c>
      <c r="AW306" s="13" t="s">
        <v>34</v>
      </c>
      <c r="AX306" s="13" t="s">
        <v>83</v>
      </c>
      <c r="AY306" s="235" t="s">
        <v>140</v>
      </c>
    </row>
    <row r="307" s="12" customFormat="1" ht="22.8" customHeight="1">
      <c r="A307" s="12"/>
      <c r="B307" s="189"/>
      <c r="C307" s="190"/>
      <c r="D307" s="191" t="s">
        <v>74</v>
      </c>
      <c r="E307" s="203" t="s">
        <v>298</v>
      </c>
      <c r="F307" s="203" t="s">
        <v>299</v>
      </c>
      <c r="G307" s="190"/>
      <c r="H307" s="190"/>
      <c r="I307" s="193"/>
      <c r="J307" s="204">
        <f>BK307</f>
        <v>0</v>
      </c>
      <c r="K307" s="190"/>
      <c r="L307" s="195"/>
      <c r="M307" s="196"/>
      <c r="N307" s="197"/>
      <c r="O307" s="197"/>
      <c r="P307" s="198">
        <f>SUM(P308:P320)</f>
        <v>0</v>
      </c>
      <c r="Q307" s="197"/>
      <c r="R307" s="198">
        <f>SUM(R308:R320)</f>
        <v>0</v>
      </c>
      <c r="S307" s="197"/>
      <c r="T307" s="199">
        <f>SUM(T308:T320)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0" t="s">
        <v>85</v>
      </c>
      <c r="AT307" s="201" t="s">
        <v>74</v>
      </c>
      <c r="AU307" s="201" t="s">
        <v>83</v>
      </c>
      <c r="AY307" s="200" t="s">
        <v>140</v>
      </c>
      <c r="BK307" s="202">
        <f>SUM(BK308:BK320)</f>
        <v>0</v>
      </c>
    </row>
    <row r="308" s="2" customFormat="1" ht="16.5" customHeight="1">
      <c r="A308" s="39"/>
      <c r="B308" s="40"/>
      <c r="C308" s="205" t="s">
        <v>309</v>
      </c>
      <c r="D308" s="205" t="s">
        <v>143</v>
      </c>
      <c r="E308" s="206" t="s">
        <v>301</v>
      </c>
      <c r="F308" s="207" t="s">
        <v>302</v>
      </c>
      <c r="G308" s="208" t="s">
        <v>268</v>
      </c>
      <c r="H308" s="209">
        <v>42.899999999999999</v>
      </c>
      <c r="I308" s="210"/>
      <c r="J308" s="211">
        <f>ROUND(I308*H308,2)</f>
        <v>0</v>
      </c>
      <c r="K308" s="207" t="s">
        <v>147</v>
      </c>
      <c r="L308" s="45"/>
      <c r="M308" s="212" t="s">
        <v>19</v>
      </c>
      <c r="N308" s="213" t="s">
        <v>46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195</v>
      </c>
      <c r="AT308" s="216" t="s">
        <v>143</v>
      </c>
      <c r="AU308" s="216" t="s">
        <v>85</v>
      </c>
      <c r="AY308" s="18" t="s">
        <v>140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83</v>
      </c>
      <c r="BK308" s="217">
        <f>ROUND(I308*H308,2)</f>
        <v>0</v>
      </c>
      <c r="BL308" s="18" t="s">
        <v>195</v>
      </c>
      <c r="BM308" s="216" t="s">
        <v>582</v>
      </c>
    </row>
    <row r="309" s="2" customFormat="1">
      <c r="A309" s="39"/>
      <c r="B309" s="40"/>
      <c r="C309" s="41"/>
      <c r="D309" s="218" t="s">
        <v>149</v>
      </c>
      <c r="E309" s="41"/>
      <c r="F309" s="219" t="s">
        <v>304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149</v>
      </c>
      <c r="AU309" s="18" t="s">
        <v>85</v>
      </c>
    </row>
    <row r="310" s="2" customFormat="1">
      <c r="A310" s="39"/>
      <c r="B310" s="40"/>
      <c r="C310" s="41"/>
      <c r="D310" s="223" t="s">
        <v>151</v>
      </c>
      <c r="E310" s="41"/>
      <c r="F310" s="224" t="s">
        <v>1128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151</v>
      </c>
      <c r="AU310" s="18" t="s">
        <v>85</v>
      </c>
    </row>
    <row r="311" s="2" customFormat="1" ht="16.5" customHeight="1">
      <c r="A311" s="39"/>
      <c r="B311" s="40"/>
      <c r="C311" s="205" t="s">
        <v>396</v>
      </c>
      <c r="D311" s="205" t="s">
        <v>143</v>
      </c>
      <c r="E311" s="206" t="s">
        <v>307</v>
      </c>
      <c r="F311" s="207" t="s">
        <v>1129</v>
      </c>
      <c r="G311" s="208" t="s">
        <v>268</v>
      </c>
      <c r="H311" s="209">
        <v>42.899999999999999</v>
      </c>
      <c r="I311" s="210"/>
      <c r="J311" s="211">
        <f>ROUND(I311*H311,2)</f>
        <v>0</v>
      </c>
      <c r="K311" s="207" t="s">
        <v>147</v>
      </c>
      <c r="L311" s="45"/>
      <c r="M311" s="212" t="s">
        <v>19</v>
      </c>
      <c r="N311" s="213" t="s">
        <v>46</v>
      </c>
      <c r="O311" s="85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195</v>
      </c>
      <c r="AT311" s="216" t="s">
        <v>143</v>
      </c>
      <c r="AU311" s="216" t="s">
        <v>85</v>
      </c>
      <c r="AY311" s="18" t="s">
        <v>140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83</v>
      </c>
      <c r="BK311" s="217">
        <f>ROUND(I311*H311,2)</f>
        <v>0</v>
      </c>
      <c r="BL311" s="18" t="s">
        <v>195</v>
      </c>
      <c r="BM311" s="216" t="s">
        <v>583</v>
      </c>
    </row>
    <row r="312" s="2" customFormat="1">
      <c r="A312" s="39"/>
      <c r="B312" s="40"/>
      <c r="C312" s="41"/>
      <c r="D312" s="218" t="s">
        <v>149</v>
      </c>
      <c r="E312" s="41"/>
      <c r="F312" s="219" t="s">
        <v>1130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149</v>
      </c>
      <c r="AU312" s="18" t="s">
        <v>85</v>
      </c>
    </row>
    <row r="313" s="2" customFormat="1">
      <c r="A313" s="39"/>
      <c r="B313" s="40"/>
      <c r="C313" s="41"/>
      <c r="D313" s="223" t="s">
        <v>151</v>
      </c>
      <c r="E313" s="41"/>
      <c r="F313" s="224" t="s">
        <v>310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151</v>
      </c>
      <c r="AU313" s="18" t="s">
        <v>85</v>
      </c>
    </row>
    <row r="314" s="13" customFormat="1">
      <c r="A314" s="13"/>
      <c r="B314" s="225"/>
      <c r="C314" s="226"/>
      <c r="D314" s="218" t="s">
        <v>153</v>
      </c>
      <c r="E314" s="227" t="s">
        <v>19</v>
      </c>
      <c r="F314" s="228" t="s">
        <v>1131</v>
      </c>
      <c r="G314" s="226"/>
      <c r="H314" s="229">
        <v>42.899999999999999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153</v>
      </c>
      <c r="AU314" s="235" t="s">
        <v>85</v>
      </c>
      <c r="AV314" s="13" t="s">
        <v>85</v>
      </c>
      <c r="AW314" s="13" t="s">
        <v>34</v>
      </c>
      <c r="AX314" s="13" t="s">
        <v>75</v>
      </c>
      <c r="AY314" s="235" t="s">
        <v>140</v>
      </c>
    </row>
    <row r="315" s="14" customFormat="1">
      <c r="A315" s="14"/>
      <c r="B315" s="236"/>
      <c r="C315" s="237"/>
      <c r="D315" s="218" t="s">
        <v>153</v>
      </c>
      <c r="E315" s="238" t="s">
        <v>19</v>
      </c>
      <c r="F315" s="239" t="s">
        <v>155</v>
      </c>
      <c r="G315" s="237"/>
      <c r="H315" s="240">
        <v>42.899999999999999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153</v>
      </c>
      <c r="AU315" s="246" t="s">
        <v>85</v>
      </c>
      <c r="AV315" s="14" t="s">
        <v>148</v>
      </c>
      <c r="AW315" s="14" t="s">
        <v>34</v>
      </c>
      <c r="AX315" s="14" t="s">
        <v>83</v>
      </c>
      <c r="AY315" s="246" t="s">
        <v>140</v>
      </c>
    </row>
    <row r="316" s="2" customFormat="1" ht="16.5" customHeight="1">
      <c r="A316" s="39"/>
      <c r="B316" s="40"/>
      <c r="C316" s="247" t="s">
        <v>314</v>
      </c>
      <c r="D316" s="247" t="s">
        <v>244</v>
      </c>
      <c r="E316" s="248" t="s">
        <v>1132</v>
      </c>
      <c r="F316" s="249" t="s">
        <v>1133</v>
      </c>
      <c r="G316" s="250" t="s">
        <v>268</v>
      </c>
      <c r="H316" s="251">
        <v>42.899999999999999</v>
      </c>
      <c r="I316" s="252"/>
      <c r="J316" s="253">
        <f>ROUND(I316*H316,2)</f>
        <v>0</v>
      </c>
      <c r="K316" s="249" t="s">
        <v>147</v>
      </c>
      <c r="L316" s="254"/>
      <c r="M316" s="255" t="s">
        <v>19</v>
      </c>
      <c r="N316" s="256" t="s">
        <v>46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247</v>
      </c>
      <c r="AT316" s="216" t="s">
        <v>244</v>
      </c>
      <c r="AU316" s="216" t="s">
        <v>85</v>
      </c>
      <c r="AY316" s="18" t="s">
        <v>140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83</v>
      </c>
      <c r="BK316" s="217">
        <f>ROUND(I316*H316,2)</f>
        <v>0</v>
      </c>
      <c r="BL316" s="18" t="s">
        <v>195</v>
      </c>
      <c r="BM316" s="216" t="s">
        <v>764</v>
      </c>
    </row>
    <row r="317" s="2" customFormat="1">
      <c r="A317" s="39"/>
      <c r="B317" s="40"/>
      <c r="C317" s="41"/>
      <c r="D317" s="218" t="s">
        <v>149</v>
      </c>
      <c r="E317" s="41"/>
      <c r="F317" s="219" t="s">
        <v>1133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149</v>
      </c>
      <c r="AU317" s="18" t="s">
        <v>85</v>
      </c>
    </row>
    <row r="318" s="2" customFormat="1" ht="16.5" customHeight="1">
      <c r="A318" s="39"/>
      <c r="B318" s="40"/>
      <c r="C318" s="205" t="s">
        <v>411</v>
      </c>
      <c r="D318" s="205" t="s">
        <v>143</v>
      </c>
      <c r="E318" s="206" t="s">
        <v>1134</v>
      </c>
      <c r="F318" s="207" t="s">
        <v>1135</v>
      </c>
      <c r="G318" s="208" t="s">
        <v>189</v>
      </c>
      <c r="H318" s="209">
        <v>0.108</v>
      </c>
      <c r="I318" s="210"/>
      <c r="J318" s="211">
        <f>ROUND(I318*H318,2)</f>
        <v>0</v>
      </c>
      <c r="K318" s="207" t="s">
        <v>147</v>
      </c>
      <c r="L318" s="45"/>
      <c r="M318" s="212" t="s">
        <v>19</v>
      </c>
      <c r="N318" s="213" t="s">
        <v>46</v>
      </c>
      <c r="O318" s="85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195</v>
      </c>
      <c r="AT318" s="216" t="s">
        <v>143</v>
      </c>
      <c r="AU318" s="216" t="s">
        <v>85</v>
      </c>
      <c r="AY318" s="18" t="s">
        <v>140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83</v>
      </c>
      <c r="BK318" s="217">
        <f>ROUND(I318*H318,2)</f>
        <v>0</v>
      </c>
      <c r="BL318" s="18" t="s">
        <v>195</v>
      </c>
      <c r="BM318" s="216" t="s">
        <v>767</v>
      </c>
    </row>
    <row r="319" s="2" customFormat="1">
      <c r="A319" s="39"/>
      <c r="B319" s="40"/>
      <c r="C319" s="41"/>
      <c r="D319" s="218" t="s">
        <v>149</v>
      </c>
      <c r="E319" s="41"/>
      <c r="F319" s="219" t="s">
        <v>1136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149</v>
      </c>
      <c r="AU319" s="18" t="s">
        <v>85</v>
      </c>
    </row>
    <row r="320" s="2" customFormat="1">
      <c r="A320" s="39"/>
      <c r="B320" s="40"/>
      <c r="C320" s="41"/>
      <c r="D320" s="223" t="s">
        <v>151</v>
      </c>
      <c r="E320" s="41"/>
      <c r="F320" s="224" t="s">
        <v>1137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151</v>
      </c>
      <c r="AU320" s="18" t="s">
        <v>85</v>
      </c>
    </row>
    <row r="321" s="12" customFormat="1" ht="22.8" customHeight="1">
      <c r="A321" s="12"/>
      <c r="B321" s="189"/>
      <c r="C321" s="190"/>
      <c r="D321" s="191" t="s">
        <v>74</v>
      </c>
      <c r="E321" s="203" t="s">
        <v>332</v>
      </c>
      <c r="F321" s="203" t="s">
        <v>333</v>
      </c>
      <c r="G321" s="190"/>
      <c r="H321" s="190"/>
      <c r="I321" s="193"/>
      <c r="J321" s="204">
        <f>BK321</f>
        <v>0</v>
      </c>
      <c r="K321" s="190"/>
      <c r="L321" s="195"/>
      <c r="M321" s="196"/>
      <c r="N321" s="197"/>
      <c r="O321" s="197"/>
      <c r="P321" s="198">
        <f>SUM(P322:P347)</f>
        <v>0</v>
      </c>
      <c r="Q321" s="197"/>
      <c r="R321" s="198">
        <f>SUM(R322:R347)</f>
        <v>0</v>
      </c>
      <c r="S321" s="197"/>
      <c r="T321" s="199">
        <f>SUM(T322:T347)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0" t="s">
        <v>85</v>
      </c>
      <c r="AT321" s="201" t="s">
        <v>74</v>
      </c>
      <c r="AU321" s="201" t="s">
        <v>83</v>
      </c>
      <c r="AY321" s="200" t="s">
        <v>140</v>
      </c>
      <c r="BK321" s="202">
        <f>SUM(BK322:BK347)</f>
        <v>0</v>
      </c>
    </row>
    <row r="322" s="2" customFormat="1" ht="16.5" customHeight="1">
      <c r="A322" s="39"/>
      <c r="B322" s="40"/>
      <c r="C322" s="205" t="s">
        <v>317</v>
      </c>
      <c r="D322" s="205" t="s">
        <v>143</v>
      </c>
      <c r="E322" s="206" t="s">
        <v>1138</v>
      </c>
      <c r="F322" s="207" t="s">
        <v>1139</v>
      </c>
      <c r="G322" s="208" t="s">
        <v>268</v>
      </c>
      <c r="H322" s="209">
        <v>122.5</v>
      </c>
      <c r="I322" s="210"/>
      <c r="J322" s="211">
        <f>ROUND(I322*H322,2)</f>
        <v>0</v>
      </c>
      <c r="K322" s="207" t="s">
        <v>147</v>
      </c>
      <c r="L322" s="45"/>
      <c r="M322" s="212" t="s">
        <v>19</v>
      </c>
      <c r="N322" s="213" t="s">
        <v>46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195</v>
      </c>
      <c r="AT322" s="216" t="s">
        <v>143</v>
      </c>
      <c r="AU322" s="216" t="s">
        <v>85</v>
      </c>
      <c r="AY322" s="18" t="s">
        <v>140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83</v>
      </c>
      <c r="BK322" s="217">
        <f>ROUND(I322*H322,2)</f>
        <v>0</v>
      </c>
      <c r="BL322" s="18" t="s">
        <v>195</v>
      </c>
      <c r="BM322" s="216" t="s">
        <v>770</v>
      </c>
    </row>
    <row r="323" s="2" customFormat="1">
      <c r="A323" s="39"/>
      <c r="B323" s="40"/>
      <c r="C323" s="41"/>
      <c r="D323" s="218" t="s">
        <v>149</v>
      </c>
      <c r="E323" s="41"/>
      <c r="F323" s="219" t="s">
        <v>1140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149</v>
      </c>
      <c r="AU323" s="18" t="s">
        <v>85</v>
      </c>
    </row>
    <row r="324" s="2" customFormat="1">
      <c r="A324" s="39"/>
      <c r="B324" s="40"/>
      <c r="C324" s="41"/>
      <c r="D324" s="223" t="s">
        <v>151</v>
      </c>
      <c r="E324" s="41"/>
      <c r="F324" s="224" t="s">
        <v>1141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151</v>
      </c>
      <c r="AU324" s="18" t="s">
        <v>85</v>
      </c>
    </row>
    <row r="325" s="13" customFormat="1">
      <c r="A325" s="13"/>
      <c r="B325" s="225"/>
      <c r="C325" s="226"/>
      <c r="D325" s="218" t="s">
        <v>153</v>
      </c>
      <c r="E325" s="227" t="s">
        <v>19</v>
      </c>
      <c r="F325" s="228" t="s">
        <v>1142</v>
      </c>
      <c r="G325" s="226"/>
      <c r="H325" s="229">
        <v>122.5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153</v>
      </c>
      <c r="AU325" s="235" t="s">
        <v>85</v>
      </c>
      <c r="AV325" s="13" t="s">
        <v>85</v>
      </c>
      <c r="AW325" s="13" t="s">
        <v>34</v>
      </c>
      <c r="AX325" s="13" t="s">
        <v>75</v>
      </c>
      <c r="AY325" s="235" t="s">
        <v>140</v>
      </c>
    </row>
    <row r="326" s="14" customFormat="1">
      <c r="A326" s="14"/>
      <c r="B326" s="236"/>
      <c r="C326" s="237"/>
      <c r="D326" s="218" t="s">
        <v>153</v>
      </c>
      <c r="E326" s="238" t="s">
        <v>19</v>
      </c>
      <c r="F326" s="239" t="s">
        <v>155</v>
      </c>
      <c r="G326" s="237"/>
      <c r="H326" s="240">
        <v>122.5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153</v>
      </c>
      <c r="AU326" s="246" t="s">
        <v>85</v>
      </c>
      <c r="AV326" s="14" t="s">
        <v>148</v>
      </c>
      <c r="AW326" s="14" t="s">
        <v>34</v>
      </c>
      <c r="AX326" s="14" t="s">
        <v>83</v>
      </c>
      <c r="AY326" s="246" t="s">
        <v>140</v>
      </c>
    </row>
    <row r="327" s="2" customFormat="1" ht="24.15" customHeight="1">
      <c r="A327" s="39"/>
      <c r="B327" s="40"/>
      <c r="C327" s="205" t="s">
        <v>391</v>
      </c>
      <c r="D327" s="205" t="s">
        <v>143</v>
      </c>
      <c r="E327" s="206" t="s">
        <v>1143</v>
      </c>
      <c r="F327" s="207" t="s">
        <v>1144</v>
      </c>
      <c r="G327" s="208" t="s">
        <v>268</v>
      </c>
      <c r="H327" s="209">
        <v>92.099999999999994</v>
      </c>
      <c r="I327" s="210"/>
      <c r="J327" s="211">
        <f>ROUND(I327*H327,2)</f>
        <v>0</v>
      </c>
      <c r="K327" s="207" t="s">
        <v>147</v>
      </c>
      <c r="L327" s="45"/>
      <c r="M327" s="212" t="s">
        <v>19</v>
      </c>
      <c r="N327" s="213" t="s">
        <v>46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195</v>
      </c>
      <c r="AT327" s="216" t="s">
        <v>143</v>
      </c>
      <c r="AU327" s="216" t="s">
        <v>85</v>
      </c>
      <c r="AY327" s="18" t="s">
        <v>140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83</v>
      </c>
      <c r="BK327" s="217">
        <f>ROUND(I327*H327,2)</f>
        <v>0</v>
      </c>
      <c r="BL327" s="18" t="s">
        <v>195</v>
      </c>
      <c r="BM327" s="216" t="s">
        <v>773</v>
      </c>
    </row>
    <row r="328" s="2" customFormat="1">
      <c r="A328" s="39"/>
      <c r="B328" s="40"/>
      <c r="C328" s="41"/>
      <c r="D328" s="218" t="s">
        <v>149</v>
      </c>
      <c r="E328" s="41"/>
      <c r="F328" s="219" t="s">
        <v>1144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149</v>
      </c>
      <c r="AU328" s="18" t="s">
        <v>85</v>
      </c>
    </row>
    <row r="329" s="2" customFormat="1">
      <c r="A329" s="39"/>
      <c r="B329" s="40"/>
      <c r="C329" s="41"/>
      <c r="D329" s="223" t="s">
        <v>151</v>
      </c>
      <c r="E329" s="41"/>
      <c r="F329" s="224" t="s">
        <v>1145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151</v>
      </c>
      <c r="AU329" s="18" t="s">
        <v>85</v>
      </c>
    </row>
    <row r="330" s="2" customFormat="1">
      <c r="A330" s="39"/>
      <c r="B330" s="40"/>
      <c r="C330" s="41"/>
      <c r="D330" s="218" t="s">
        <v>258</v>
      </c>
      <c r="E330" s="41"/>
      <c r="F330" s="257" t="s">
        <v>1146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258</v>
      </c>
      <c r="AU330" s="18" t="s">
        <v>85</v>
      </c>
    </row>
    <row r="331" s="13" customFormat="1">
      <c r="A331" s="13"/>
      <c r="B331" s="225"/>
      <c r="C331" s="226"/>
      <c r="D331" s="218" t="s">
        <v>153</v>
      </c>
      <c r="E331" s="227" t="s">
        <v>19</v>
      </c>
      <c r="F331" s="228" t="s">
        <v>1147</v>
      </c>
      <c r="G331" s="226"/>
      <c r="H331" s="229">
        <v>92.099999999999994</v>
      </c>
      <c r="I331" s="230"/>
      <c r="J331" s="226"/>
      <c r="K331" s="226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153</v>
      </c>
      <c r="AU331" s="235" t="s">
        <v>85</v>
      </c>
      <c r="AV331" s="13" t="s">
        <v>85</v>
      </c>
      <c r="AW331" s="13" t="s">
        <v>34</v>
      </c>
      <c r="AX331" s="13" t="s">
        <v>75</v>
      </c>
      <c r="AY331" s="235" t="s">
        <v>140</v>
      </c>
    </row>
    <row r="332" s="14" customFormat="1">
      <c r="A332" s="14"/>
      <c r="B332" s="236"/>
      <c r="C332" s="237"/>
      <c r="D332" s="218" t="s">
        <v>153</v>
      </c>
      <c r="E332" s="238" t="s">
        <v>19</v>
      </c>
      <c r="F332" s="239" t="s">
        <v>155</v>
      </c>
      <c r="G332" s="237"/>
      <c r="H332" s="240">
        <v>92.099999999999994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153</v>
      </c>
      <c r="AU332" s="246" t="s">
        <v>85</v>
      </c>
      <c r="AV332" s="14" t="s">
        <v>148</v>
      </c>
      <c r="AW332" s="14" t="s">
        <v>34</v>
      </c>
      <c r="AX332" s="14" t="s">
        <v>83</v>
      </c>
      <c r="AY332" s="246" t="s">
        <v>140</v>
      </c>
    </row>
    <row r="333" s="2" customFormat="1" ht="16.5" customHeight="1">
      <c r="A333" s="39"/>
      <c r="B333" s="40"/>
      <c r="C333" s="247" t="s">
        <v>321</v>
      </c>
      <c r="D333" s="247" t="s">
        <v>244</v>
      </c>
      <c r="E333" s="248" t="s">
        <v>1148</v>
      </c>
      <c r="F333" s="249" t="s">
        <v>1149</v>
      </c>
      <c r="G333" s="250" t="s">
        <v>268</v>
      </c>
      <c r="H333" s="251">
        <v>92.099999999999994</v>
      </c>
      <c r="I333" s="252"/>
      <c r="J333" s="253">
        <f>ROUND(I333*H333,2)</f>
        <v>0</v>
      </c>
      <c r="K333" s="249" t="s">
        <v>147</v>
      </c>
      <c r="L333" s="254"/>
      <c r="M333" s="255" t="s">
        <v>19</v>
      </c>
      <c r="N333" s="256" t="s">
        <v>46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247</v>
      </c>
      <c r="AT333" s="216" t="s">
        <v>244</v>
      </c>
      <c r="AU333" s="216" t="s">
        <v>85</v>
      </c>
      <c r="AY333" s="18" t="s">
        <v>140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83</v>
      </c>
      <c r="BK333" s="217">
        <f>ROUND(I333*H333,2)</f>
        <v>0</v>
      </c>
      <c r="BL333" s="18" t="s">
        <v>195</v>
      </c>
      <c r="BM333" s="216" t="s">
        <v>776</v>
      </c>
    </row>
    <row r="334" s="2" customFormat="1">
      <c r="A334" s="39"/>
      <c r="B334" s="40"/>
      <c r="C334" s="41"/>
      <c r="D334" s="218" t="s">
        <v>149</v>
      </c>
      <c r="E334" s="41"/>
      <c r="F334" s="219" t="s">
        <v>1149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149</v>
      </c>
      <c r="AU334" s="18" t="s">
        <v>85</v>
      </c>
    </row>
    <row r="335" s="2" customFormat="1">
      <c r="A335" s="39"/>
      <c r="B335" s="40"/>
      <c r="C335" s="41"/>
      <c r="D335" s="218" t="s">
        <v>258</v>
      </c>
      <c r="E335" s="41"/>
      <c r="F335" s="257" t="s">
        <v>1146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258</v>
      </c>
      <c r="AU335" s="18" t="s">
        <v>85</v>
      </c>
    </row>
    <row r="336" s="2" customFormat="1" ht="16.5" customHeight="1">
      <c r="A336" s="39"/>
      <c r="B336" s="40"/>
      <c r="C336" s="205" t="s">
        <v>441</v>
      </c>
      <c r="D336" s="205" t="s">
        <v>143</v>
      </c>
      <c r="E336" s="206" t="s">
        <v>1150</v>
      </c>
      <c r="F336" s="207" t="s">
        <v>1151</v>
      </c>
      <c r="G336" s="208" t="s">
        <v>268</v>
      </c>
      <c r="H336" s="209">
        <v>39</v>
      </c>
      <c r="I336" s="210"/>
      <c r="J336" s="211">
        <f>ROUND(I336*H336,2)</f>
        <v>0</v>
      </c>
      <c r="K336" s="207" t="s">
        <v>147</v>
      </c>
      <c r="L336" s="45"/>
      <c r="M336" s="212" t="s">
        <v>19</v>
      </c>
      <c r="N336" s="213" t="s">
        <v>46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195</v>
      </c>
      <c r="AT336" s="216" t="s">
        <v>143</v>
      </c>
      <c r="AU336" s="216" t="s">
        <v>85</v>
      </c>
      <c r="AY336" s="18" t="s">
        <v>140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83</v>
      </c>
      <c r="BK336" s="217">
        <f>ROUND(I336*H336,2)</f>
        <v>0</v>
      </c>
      <c r="BL336" s="18" t="s">
        <v>195</v>
      </c>
      <c r="BM336" s="216" t="s">
        <v>779</v>
      </c>
    </row>
    <row r="337" s="2" customFormat="1">
      <c r="A337" s="39"/>
      <c r="B337" s="40"/>
      <c r="C337" s="41"/>
      <c r="D337" s="218" t="s">
        <v>149</v>
      </c>
      <c r="E337" s="41"/>
      <c r="F337" s="219" t="s">
        <v>1152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149</v>
      </c>
      <c r="AU337" s="18" t="s">
        <v>85</v>
      </c>
    </row>
    <row r="338" s="2" customFormat="1">
      <c r="A338" s="39"/>
      <c r="B338" s="40"/>
      <c r="C338" s="41"/>
      <c r="D338" s="223" t="s">
        <v>151</v>
      </c>
      <c r="E338" s="41"/>
      <c r="F338" s="224" t="s">
        <v>1153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151</v>
      </c>
      <c r="AU338" s="18" t="s">
        <v>85</v>
      </c>
    </row>
    <row r="339" s="2" customFormat="1">
      <c r="A339" s="39"/>
      <c r="B339" s="40"/>
      <c r="C339" s="41"/>
      <c r="D339" s="218" t="s">
        <v>258</v>
      </c>
      <c r="E339" s="41"/>
      <c r="F339" s="257" t="s">
        <v>1154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258</v>
      </c>
      <c r="AU339" s="18" t="s">
        <v>85</v>
      </c>
    </row>
    <row r="340" s="13" customFormat="1">
      <c r="A340" s="13"/>
      <c r="B340" s="225"/>
      <c r="C340" s="226"/>
      <c r="D340" s="218" t="s">
        <v>153</v>
      </c>
      <c r="E340" s="227" t="s">
        <v>19</v>
      </c>
      <c r="F340" s="228" t="s">
        <v>1155</v>
      </c>
      <c r="G340" s="226"/>
      <c r="H340" s="229">
        <v>39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153</v>
      </c>
      <c r="AU340" s="235" t="s">
        <v>85</v>
      </c>
      <c r="AV340" s="13" t="s">
        <v>85</v>
      </c>
      <c r="AW340" s="13" t="s">
        <v>34</v>
      </c>
      <c r="AX340" s="13" t="s">
        <v>75</v>
      </c>
      <c r="AY340" s="235" t="s">
        <v>140</v>
      </c>
    </row>
    <row r="341" s="14" customFormat="1">
      <c r="A341" s="14"/>
      <c r="B341" s="236"/>
      <c r="C341" s="237"/>
      <c r="D341" s="218" t="s">
        <v>153</v>
      </c>
      <c r="E341" s="238" t="s">
        <v>19</v>
      </c>
      <c r="F341" s="239" t="s">
        <v>155</v>
      </c>
      <c r="G341" s="237"/>
      <c r="H341" s="240">
        <v>39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153</v>
      </c>
      <c r="AU341" s="246" t="s">
        <v>85</v>
      </c>
      <c r="AV341" s="14" t="s">
        <v>148</v>
      </c>
      <c r="AW341" s="14" t="s">
        <v>34</v>
      </c>
      <c r="AX341" s="14" t="s">
        <v>83</v>
      </c>
      <c r="AY341" s="246" t="s">
        <v>140</v>
      </c>
    </row>
    <row r="342" s="2" customFormat="1" ht="16.5" customHeight="1">
      <c r="A342" s="39"/>
      <c r="B342" s="40"/>
      <c r="C342" s="247" t="s">
        <v>324</v>
      </c>
      <c r="D342" s="247" t="s">
        <v>244</v>
      </c>
      <c r="E342" s="248" t="s">
        <v>1156</v>
      </c>
      <c r="F342" s="249" t="s">
        <v>1157</v>
      </c>
      <c r="G342" s="250" t="s">
        <v>268</v>
      </c>
      <c r="H342" s="251">
        <v>39</v>
      </c>
      <c r="I342" s="252"/>
      <c r="J342" s="253">
        <f>ROUND(I342*H342,2)</f>
        <v>0</v>
      </c>
      <c r="K342" s="249" t="s">
        <v>147</v>
      </c>
      <c r="L342" s="254"/>
      <c r="M342" s="255" t="s">
        <v>19</v>
      </c>
      <c r="N342" s="256" t="s">
        <v>46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247</v>
      </c>
      <c r="AT342" s="216" t="s">
        <v>244</v>
      </c>
      <c r="AU342" s="216" t="s">
        <v>85</v>
      </c>
      <c r="AY342" s="18" t="s">
        <v>140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83</v>
      </c>
      <c r="BK342" s="217">
        <f>ROUND(I342*H342,2)</f>
        <v>0</v>
      </c>
      <c r="BL342" s="18" t="s">
        <v>195</v>
      </c>
      <c r="BM342" s="216" t="s">
        <v>782</v>
      </c>
    </row>
    <row r="343" s="2" customFormat="1">
      <c r="A343" s="39"/>
      <c r="B343" s="40"/>
      <c r="C343" s="41"/>
      <c r="D343" s="218" t="s">
        <v>149</v>
      </c>
      <c r="E343" s="41"/>
      <c r="F343" s="219" t="s">
        <v>1157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149</v>
      </c>
      <c r="AU343" s="18" t="s">
        <v>85</v>
      </c>
    </row>
    <row r="344" s="2" customFormat="1">
      <c r="A344" s="39"/>
      <c r="B344" s="40"/>
      <c r="C344" s="41"/>
      <c r="D344" s="218" t="s">
        <v>258</v>
      </c>
      <c r="E344" s="41"/>
      <c r="F344" s="257" t="s">
        <v>1154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258</v>
      </c>
      <c r="AU344" s="18" t="s">
        <v>85</v>
      </c>
    </row>
    <row r="345" s="2" customFormat="1" ht="16.5" customHeight="1">
      <c r="A345" s="39"/>
      <c r="B345" s="40"/>
      <c r="C345" s="205" t="s">
        <v>452</v>
      </c>
      <c r="D345" s="205" t="s">
        <v>143</v>
      </c>
      <c r="E345" s="206" t="s">
        <v>1158</v>
      </c>
      <c r="F345" s="207" t="s">
        <v>1159</v>
      </c>
      <c r="G345" s="208" t="s">
        <v>189</v>
      </c>
      <c r="H345" s="209">
        <v>3</v>
      </c>
      <c r="I345" s="210"/>
      <c r="J345" s="211">
        <f>ROUND(I345*H345,2)</f>
        <v>0</v>
      </c>
      <c r="K345" s="207" t="s">
        <v>147</v>
      </c>
      <c r="L345" s="45"/>
      <c r="M345" s="212" t="s">
        <v>19</v>
      </c>
      <c r="N345" s="213" t="s">
        <v>46</v>
      </c>
      <c r="O345" s="85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195</v>
      </c>
      <c r="AT345" s="216" t="s">
        <v>143</v>
      </c>
      <c r="AU345" s="216" t="s">
        <v>85</v>
      </c>
      <c r="AY345" s="18" t="s">
        <v>140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83</v>
      </c>
      <c r="BK345" s="217">
        <f>ROUND(I345*H345,2)</f>
        <v>0</v>
      </c>
      <c r="BL345" s="18" t="s">
        <v>195</v>
      </c>
      <c r="BM345" s="216" t="s">
        <v>785</v>
      </c>
    </row>
    <row r="346" s="2" customFormat="1">
      <c r="A346" s="39"/>
      <c r="B346" s="40"/>
      <c r="C346" s="41"/>
      <c r="D346" s="218" t="s">
        <v>149</v>
      </c>
      <c r="E346" s="41"/>
      <c r="F346" s="219" t="s">
        <v>1160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149</v>
      </c>
      <c r="AU346" s="18" t="s">
        <v>85</v>
      </c>
    </row>
    <row r="347" s="2" customFormat="1">
      <c r="A347" s="39"/>
      <c r="B347" s="40"/>
      <c r="C347" s="41"/>
      <c r="D347" s="223" t="s">
        <v>151</v>
      </c>
      <c r="E347" s="41"/>
      <c r="F347" s="224" t="s">
        <v>1161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151</v>
      </c>
      <c r="AU347" s="18" t="s">
        <v>85</v>
      </c>
    </row>
    <row r="348" s="12" customFormat="1" ht="22.8" customHeight="1">
      <c r="A348" s="12"/>
      <c r="B348" s="189"/>
      <c r="C348" s="190"/>
      <c r="D348" s="191" t="s">
        <v>74</v>
      </c>
      <c r="E348" s="203" t="s">
        <v>1162</v>
      </c>
      <c r="F348" s="203" t="s">
        <v>1163</v>
      </c>
      <c r="G348" s="190"/>
      <c r="H348" s="190"/>
      <c r="I348" s="193"/>
      <c r="J348" s="204">
        <f>BK348</f>
        <v>0</v>
      </c>
      <c r="K348" s="190"/>
      <c r="L348" s="195"/>
      <c r="M348" s="196"/>
      <c r="N348" s="197"/>
      <c r="O348" s="197"/>
      <c r="P348" s="198">
        <f>SUM(P349:P351)</f>
        <v>0</v>
      </c>
      <c r="Q348" s="197"/>
      <c r="R348" s="198">
        <f>SUM(R349:R351)</f>
        <v>1.0552410000000001</v>
      </c>
      <c r="S348" s="197"/>
      <c r="T348" s="199">
        <f>SUM(T349:T351)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0" t="s">
        <v>85</v>
      </c>
      <c r="AT348" s="201" t="s">
        <v>74</v>
      </c>
      <c r="AU348" s="201" t="s">
        <v>83</v>
      </c>
      <c r="AY348" s="200" t="s">
        <v>140</v>
      </c>
      <c r="BK348" s="202">
        <f>SUM(BK349:BK351)</f>
        <v>0</v>
      </c>
    </row>
    <row r="349" s="2" customFormat="1" ht="16.5" customHeight="1">
      <c r="A349" s="39"/>
      <c r="B349" s="40"/>
      <c r="C349" s="205" t="s">
        <v>330</v>
      </c>
      <c r="D349" s="205" t="s">
        <v>143</v>
      </c>
      <c r="E349" s="206" t="s">
        <v>1164</v>
      </c>
      <c r="F349" s="207" t="s">
        <v>1165</v>
      </c>
      <c r="G349" s="208" t="s">
        <v>146</v>
      </c>
      <c r="H349" s="209">
        <v>206.91</v>
      </c>
      <c r="I349" s="210"/>
      <c r="J349" s="211">
        <f>ROUND(I349*H349,2)</f>
        <v>0</v>
      </c>
      <c r="K349" s="207" t="s">
        <v>19</v>
      </c>
      <c r="L349" s="45"/>
      <c r="M349" s="212" t="s">
        <v>19</v>
      </c>
      <c r="N349" s="213" t="s">
        <v>46</v>
      </c>
      <c r="O349" s="85"/>
      <c r="P349" s="214">
        <f>O349*H349</f>
        <v>0</v>
      </c>
      <c r="Q349" s="214">
        <v>0.0051000000000000004</v>
      </c>
      <c r="R349" s="214">
        <f>Q349*H349</f>
        <v>1.0552410000000001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195</v>
      </c>
      <c r="AT349" s="216" t="s">
        <v>143</v>
      </c>
      <c r="AU349" s="216" t="s">
        <v>85</v>
      </c>
      <c r="AY349" s="18" t="s">
        <v>140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83</v>
      </c>
      <c r="BK349" s="217">
        <f>ROUND(I349*H349,2)</f>
        <v>0</v>
      </c>
      <c r="BL349" s="18" t="s">
        <v>195</v>
      </c>
      <c r="BM349" s="216" t="s">
        <v>1166</v>
      </c>
    </row>
    <row r="350" s="2" customFormat="1">
      <c r="A350" s="39"/>
      <c r="B350" s="40"/>
      <c r="C350" s="41"/>
      <c r="D350" s="218" t="s">
        <v>149</v>
      </c>
      <c r="E350" s="41"/>
      <c r="F350" s="219" t="s">
        <v>1165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149</v>
      </c>
      <c r="AU350" s="18" t="s">
        <v>85</v>
      </c>
    </row>
    <row r="351" s="13" customFormat="1">
      <c r="A351" s="13"/>
      <c r="B351" s="225"/>
      <c r="C351" s="226"/>
      <c r="D351" s="218" t="s">
        <v>153</v>
      </c>
      <c r="E351" s="227" t="s">
        <v>19</v>
      </c>
      <c r="F351" s="228" t="s">
        <v>1167</v>
      </c>
      <c r="G351" s="226"/>
      <c r="H351" s="229">
        <v>206.91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153</v>
      </c>
      <c r="AU351" s="235" t="s">
        <v>85</v>
      </c>
      <c r="AV351" s="13" t="s">
        <v>85</v>
      </c>
      <c r="AW351" s="13" t="s">
        <v>34</v>
      </c>
      <c r="AX351" s="13" t="s">
        <v>83</v>
      </c>
      <c r="AY351" s="235" t="s">
        <v>140</v>
      </c>
    </row>
    <row r="352" s="12" customFormat="1" ht="22.8" customHeight="1">
      <c r="A352" s="12"/>
      <c r="B352" s="189"/>
      <c r="C352" s="190"/>
      <c r="D352" s="191" t="s">
        <v>74</v>
      </c>
      <c r="E352" s="203" t="s">
        <v>1168</v>
      </c>
      <c r="F352" s="203" t="s">
        <v>1169</v>
      </c>
      <c r="G352" s="190"/>
      <c r="H352" s="190"/>
      <c r="I352" s="193"/>
      <c r="J352" s="204">
        <f>BK352</f>
        <v>0</v>
      </c>
      <c r="K352" s="190"/>
      <c r="L352" s="195"/>
      <c r="M352" s="196"/>
      <c r="N352" s="197"/>
      <c r="O352" s="197"/>
      <c r="P352" s="198">
        <f>SUM(P353:P360)</f>
        <v>0</v>
      </c>
      <c r="Q352" s="197"/>
      <c r="R352" s="198">
        <f>SUM(R353:R360)</f>
        <v>0.029957400000000002</v>
      </c>
      <c r="S352" s="197"/>
      <c r="T352" s="199">
        <f>SUM(T353:T360)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0" t="s">
        <v>85</v>
      </c>
      <c r="AT352" s="201" t="s">
        <v>74</v>
      </c>
      <c r="AU352" s="201" t="s">
        <v>83</v>
      </c>
      <c r="AY352" s="200" t="s">
        <v>140</v>
      </c>
      <c r="BK352" s="202">
        <f>SUM(BK353:BK360)</f>
        <v>0</v>
      </c>
    </row>
    <row r="353" s="2" customFormat="1" ht="16.5" customHeight="1">
      <c r="A353" s="39"/>
      <c r="B353" s="40"/>
      <c r="C353" s="205" t="s">
        <v>378</v>
      </c>
      <c r="D353" s="205" t="s">
        <v>143</v>
      </c>
      <c r="E353" s="206" t="s">
        <v>1170</v>
      </c>
      <c r="F353" s="207" t="s">
        <v>1171</v>
      </c>
      <c r="G353" s="208" t="s">
        <v>268</v>
      </c>
      <c r="H353" s="209">
        <v>97.900000000000006</v>
      </c>
      <c r="I353" s="210"/>
      <c r="J353" s="211">
        <f>ROUND(I353*H353,2)</f>
        <v>0</v>
      </c>
      <c r="K353" s="207" t="s">
        <v>147</v>
      </c>
      <c r="L353" s="45"/>
      <c r="M353" s="212" t="s">
        <v>19</v>
      </c>
      <c r="N353" s="213" t="s">
        <v>46</v>
      </c>
      <c r="O353" s="85"/>
      <c r="P353" s="214">
        <f>O353*H353</f>
        <v>0</v>
      </c>
      <c r="Q353" s="214">
        <v>0.00018000000000000001</v>
      </c>
      <c r="R353" s="214">
        <f>Q353*H353</f>
        <v>0.017622000000000002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195</v>
      </c>
      <c r="AT353" s="216" t="s">
        <v>143</v>
      </c>
      <c r="AU353" s="216" t="s">
        <v>85</v>
      </c>
      <c r="AY353" s="18" t="s">
        <v>140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83</v>
      </c>
      <c r="BK353" s="217">
        <f>ROUND(I353*H353,2)</f>
        <v>0</v>
      </c>
      <c r="BL353" s="18" t="s">
        <v>195</v>
      </c>
      <c r="BM353" s="216" t="s">
        <v>1172</v>
      </c>
    </row>
    <row r="354" s="2" customFormat="1">
      <c r="A354" s="39"/>
      <c r="B354" s="40"/>
      <c r="C354" s="41"/>
      <c r="D354" s="218" t="s">
        <v>149</v>
      </c>
      <c r="E354" s="41"/>
      <c r="F354" s="219" t="s">
        <v>1173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149</v>
      </c>
      <c r="AU354" s="18" t="s">
        <v>85</v>
      </c>
    </row>
    <row r="355" s="2" customFormat="1">
      <c r="A355" s="39"/>
      <c r="B355" s="40"/>
      <c r="C355" s="41"/>
      <c r="D355" s="223" t="s">
        <v>151</v>
      </c>
      <c r="E355" s="41"/>
      <c r="F355" s="224" t="s">
        <v>1174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151</v>
      </c>
      <c r="AU355" s="18" t="s">
        <v>85</v>
      </c>
    </row>
    <row r="356" s="13" customFormat="1">
      <c r="A356" s="13"/>
      <c r="B356" s="225"/>
      <c r="C356" s="226"/>
      <c r="D356" s="218" t="s">
        <v>153</v>
      </c>
      <c r="E356" s="227" t="s">
        <v>19</v>
      </c>
      <c r="F356" s="228" t="s">
        <v>1175</v>
      </c>
      <c r="G356" s="226"/>
      <c r="H356" s="229">
        <v>97.900000000000006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153</v>
      </c>
      <c r="AU356" s="235" t="s">
        <v>85</v>
      </c>
      <c r="AV356" s="13" t="s">
        <v>85</v>
      </c>
      <c r="AW356" s="13" t="s">
        <v>34</v>
      </c>
      <c r="AX356" s="13" t="s">
        <v>83</v>
      </c>
      <c r="AY356" s="235" t="s">
        <v>140</v>
      </c>
    </row>
    <row r="357" s="2" customFormat="1" ht="16.5" customHeight="1">
      <c r="A357" s="39"/>
      <c r="B357" s="40"/>
      <c r="C357" s="247" t="s">
        <v>364</v>
      </c>
      <c r="D357" s="247" t="s">
        <v>244</v>
      </c>
      <c r="E357" s="248" t="s">
        <v>1176</v>
      </c>
      <c r="F357" s="249" t="s">
        <v>1177</v>
      </c>
      <c r="G357" s="250" t="s">
        <v>268</v>
      </c>
      <c r="H357" s="251">
        <v>102.795</v>
      </c>
      <c r="I357" s="252"/>
      <c r="J357" s="253">
        <f>ROUND(I357*H357,2)</f>
        <v>0</v>
      </c>
      <c r="K357" s="249" t="s">
        <v>147</v>
      </c>
      <c r="L357" s="254"/>
      <c r="M357" s="255" t="s">
        <v>19</v>
      </c>
      <c r="N357" s="256" t="s">
        <v>46</v>
      </c>
      <c r="O357" s="85"/>
      <c r="P357" s="214">
        <f>O357*H357</f>
        <v>0</v>
      </c>
      <c r="Q357" s="214">
        <v>0.00012</v>
      </c>
      <c r="R357" s="214">
        <f>Q357*H357</f>
        <v>0.0123354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247</v>
      </c>
      <c r="AT357" s="216" t="s">
        <v>244</v>
      </c>
      <c r="AU357" s="216" t="s">
        <v>85</v>
      </c>
      <c r="AY357" s="18" t="s">
        <v>140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83</v>
      </c>
      <c r="BK357" s="217">
        <f>ROUND(I357*H357,2)</f>
        <v>0</v>
      </c>
      <c r="BL357" s="18" t="s">
        <v>195</v>
      </c>
      <c r="BM357" s="216" t="s">
        <v>1178</v>
      </c>
    </row>
    <row r="358" s="2" customFormat="1">
      <c r="A358" s="39"/>
      <c r="B358" s="40"/>
      <c r="C358" s="41"/>
      <c r="D358" s="218" t="s">
        <v>149</v>
      </c>
      <c r="E358" s="41"/>
      <c r="F358" s="219" t="s">
        <v>1177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149</v>
      </c>
      <c r="AU358" s="18" t="s">
        <v>85</v>
      </c>
    </row>
    <row r="359" s="2" customFormat="1">
      <c r="A359" s="39"/>
      <c r="B359" s="40"/>
      <c r="C359" s="41"/>
      <c r="D359" s="218" t="s">
        <v>258</v>
      </c>
      <c r="E359" s="41"/>
      <c r="F359" s="257" t="s">
        <v>1179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258</v>
      </c>
      <c r="AU359" s="18" t="s">
        <v>85</v>
      </c>
    </row>
    <row r="360" s="13" customFormat="1">
      <c r="A360" s="13"/>
      <c r="B360" s="225"/>
      <c r="C360" s="226"/>
      <c r="D360" s="218" t="s">
        <v>153</v>
      </c>
      <c r="E360" s="226"/>
      <c r="F360" s="228" t="s">
        <v>1180</v>
      </c>
      <c r="G360" s="226"/>
      <c r="H360" s="229">
        <v>102.795</v>
      </c>
      <c r="I360" s="230"/>
      <c r="J360" s="226"/>
      <c r="K360" s="226"/>
      <c r="L360" s="231"/>
      <c r="M360" s="262"/>
      <c r="N360" s="263"/>
      <c r="O360" s="263"/>
      <c r="P360" s="263"/>
      <c r="Q360" s="263"/>
      <c r="R360" s="263"/>
      <c r="S360" s="263"/>
      <c r="T360" s="26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153</v>
      </c>
      <c r="AU360" s="235" t="s">
        <v>85</v>
      </c>
      <c r="AV360" s="13" t="s">
        <v>85</v>
      </c>
      <c r="AW360" s="13" t="s">
        <v>4</v>
      </c>
      <c r="AX360" s="13" t="s">
        <v>83</v>
      </c>
      <c r="AY360" s="235" t="s">
        <v>140</v>
      </c>
    </row>
    <row r="361" s="2" customFormat="1" ht="6.96" customHeight="1">
      <c r="A361" s="39"/>
      <c r="B361" s="60"/>
      <c r="C361" s="61"/>
      <c r="D361" s="61"/>
      <c r="E361" s="61"/>
      <c r="F361" s="61"/>
      <c r="G361" s="61"/>
      <c r="H361" s="61"/>
      <c r="I361" s="61"/>
      <c r="J361" s="61"/>
      <c r="K361" s="61"/>
      <c r="L361" s="45"/>
      <c r="M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</row>
  </sheetData>
  <sheetProtection sheet="1" autoFilter="0" formatColumns="0" formatRows="0" objects="1" scenarios="1" spinCount="100000" saltValue="Jqugi5475K6LdIBKiKGq9wchoycdLR5PjMUS6ar5c4pWv0FlduG5DFzxg5iYY0tw7dNP/gMTLBTGEo7zqYWx/w==" hashValue="gSuAo7tNQrRYfeX+rMORUZvYfGMRM3nfIPUjriMmjJ/4G7Nfd54YIyb/MVSxRG7gBMW6LOm/y8k9amRMvAgNgQ==" algorithmName="SHA-512" password="CC35"/>
  <autoFilter ref="C91:K36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4_02/713121111"/>
    <hyperlink ref="F109" r:id="rId2" display="https://podminky.urs.cz/item/CS_URS_2024_02/632.Rpol.WB.B"/>
    <hyperlink ref="F118" r:id="rId3" display="https://podminky.urs.cz/item/CS_URS_2024_02/632452511"/>
    <hyperlink ref="F124" r:id="rId4" display="https://podminky.urs.cz/item/CS_URS_2024_02/771121011"/>
    <hyperlink ref="F129" r:id="rId5" display="https://podminky.urs.cz/item/CS_URS_2024_02/771574416"/>
    <hyperlink ref="F138" r:id="rId6" display="https://podminky.urs.cz/item/CS_URS_2024_02/771591207"/>
    <hyperlink ref="F143" r:id="rId7" display="https://podminky.urs.cz/item/CS_URS_2024_02/621142001"/>
    <hyperlink ref="F147" r:id="rId8" display="https://podminky.urs.cz/item/CS_URS_2024_02/621151031"/>
    <hyperlink ref="F150" r:id="rId9" display="https://podminky.urs.cz/item/CS_URS_2024_02/621531022"/>
    <hyperlink ref="F153" r:id="rId10" display="https://podminky.urs.cz/item/CS_URS_2024_02/622142001"/>
    <hyperlink ref="F157" r:id="rId11" display="https://podminky.urs.cz/item/CS_URS_2024_02/622151031"/>
    <hyperlink ref="F160" r:id="rId12" display="https://podminky.urs.cz/item/CS_URS_2024_02/621221001"/>
    <hyperlink ref="F167" r:id="rId13" display="https://podminky.urs.cz/item/CS_URS_2024_02/622252002"/>
    <hyperlink ref="F176" r:id="rId14" display="https://podminky.urs.cz/item/CS_URS_2024_02/622531022"/>
    <hyperlink ref="F180" r:id="rId15" display="https://podminky.urs.cz/item/CS_URS_2024_02/629135102"/>
    <hyperlink ref="F184" r:id="rId16" display="https://podminky.urs.cz/item/CS_URS_2024_02/634112113"/>
    <hyperlink ref="F190" r:id="rId17" display="https://podminky.urs.cz/item/CS_URS_2024_02/941211112"/>
    <hyperlink ref="F193" r:id="rId18" display="https://podminky.urs.cz/item/CS_URS_2024_02/941211212"/>
    <hyperlink ref="F198" r:id="rId19" display="https://podminky.urs.cz/item/CS_URS_2024_02/941211812"/>
    <hyperlink ref="F201" r:id="rId20" display="https://podminky.urs.cz/item/CS_URS_2024_02/944511111"/>
    <hyperlink ref="F204" r:id="rId21" display="https://podminky.urs.cz/item/CS_URS_2024_02/944511211"/>
    <hyperlink ref="F207" r:id="rId22" display="https://podminky.urs.cz/item/CS_URS_2024_02/944511811"/>
    <hyperlink ref="F210" r:id="rId23" display="https://podminky.urs.cz/item/CS_URS_2024_02/965042141"/>
    <hyperlink ref="F215" r:id="rId24" display="https://podminky.urs.cz/item/CS_URS_2024_02/965081213"/>
    <hyperlink ref="F220" r:id="rId25" display="https://podminky.urs.cz/item/CS_URS_2024_02/965081423"/>
    <hyperlink ref="F226" r:id="rId26" display="https://podminky.urs.cz/item/CS_URS_2024_02/997013213"/>
    <hyperlink ref="F229" r:id="rId27" display="https://podminky.urs.cz/item/CS_URS_2024_02/997013312"/>
    <hyperlink ref="F232" r:id="rId28" display="https://podminky.urs.cz/item/CS_URS_2024_02/997013322"/>
    <hyperlink ref="F237" r:id="rId29" display="https://podminky.urs.cz/item/CS_URS_2024_02/997013509"/>
    <hyperlink ref="F242" r:id="rId30" display="https://podminky.urs.cz/item/CS_URS_2024_02/997013511"/>
    <hyperlink ref="F247" r:id="rId31" display="https://podminky.urs.cz/item/CS_URS_2024_02/997013631"/>
    <hyperlink ref="F251" r:id="rId32" display="https://podminky.urs.cz/item/CS_URS_2024_02/998011010"/>
    <hyperlink ref="F256" r:id="rId33" display="https://podminky.urs.cz/item/CS_URS_2024_02/711111001"/>
    <hyperlink ref="F261" r:id="rId34" display="https://podminky.urs.cz/item/CS_URS_2024_02/711112001"/>
    <hyperlink ref="F270" r:id="rId35" display="https://podminky.urs.cz/item/CS_URS_2024_02/711141559"/>
    <hyperlink ref="F277" r:id="rId36" display="https://podminky.urs.cz/item/CS_URS_2024_02/711142559"/>
    <hyperlink ref="F284" r:id="rId37" display="https://podminky.urs.cz/item/CS_URS_2024_02/711199101"/>
    <hyperlink ref="F293" r:id="rId38" display="https://podminky.urs.cz/item/CS_URS_2024_02/998711122"/>
    <hyperlink ref="F297" r:id="rId39" display="https://podminky.urs.cz/item/CS_URS_2024_02/713110852"/>
    <hyperlink ref="F302" r:id="rId40" display="https://podminky.urs.cz/item/CS_URS_2024_02/713120824"/>
    <hyperlink ref="F305" r:id="rId41" display="https://podminky.urs.cz/item/CS_URS_2024_02/713130851"/>
    <hyperlink ref="F310" r:id="rId42" display="https://podminky.urs.cz/item/CS_URS_2024_02/764002841"/>
    <hyperlink ref="F313" r:id="rId43" display="https://podminky.urs.cz/item/CS_URS_2024_02/764204105"/>
    <hyperlink ref="F320" r:id="rId44" display="https://podminky.urs.cz/item/CS_URS_2024_02/998764122"/>
    <hyperlink ref="F324" r:id="rId45" display="https://podminky.urs.cz/item/CS_URS_2024_02/767161814"/>
    <hyperlink ref="F329" r:id="rId46" display="https://podminky.urs.cz/item/CS_URS_2024_02/767162114"/>
    <hyperlink ref="F338" r:id="rId47" display="https://podminky.urs.cz/item/CS_URS_2024_02/767165111"/>
    <hyperlink ref="F347" r:id="rId48" display="https://podminky.urs.cz/item/CS_URS_2024_02/998767122"/>
    <hyperlink ref="F355" r:id="rId49" display="https://podminky.urs.cz/item/CS_URS_2024_02/7814922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2024-10-25T08:58:09Z</dcterms:created>
  <dcterms:modified xsi:type="dcterms:W3CDTF">2024-10-25T08:58:22Z</dcterms:modified>
</cp:coreProperties>
</file>